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Año 2022\Enero 2022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1">'P2 Presupuesto Aprobado-Ejec '!$A$1:$R$85</definedName>
    <definedName name="_xlnm.Print_Area" localSheetId="2">'P3 Ejecucion '!$A$1:$P$84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D27" i="3"/>
  <c r="D83" i="2"/>
  <c r="D80" i="2"/>
  <c r="D77" i="2"/>
  <c r="D76" i="2" s="1"/>
  <c r="D72" i="2"/>
  <c r="D69" i="2"/>
  <c r="D64" i="2"/>
  <c r="D54" i="2"/>
  <c r="D28" i="2"/>
  <c r="D18" i="2"/>
  <c r="D12" i="2"/>
  <c r="D11" i="2" s="1"/>
  <c r="D85" i="2" l="1"/>
  <c r="P54" i="3"/>
  <c r="P53" i="3" s="1"/>
  <c r="P55" i="3"/>
  <c r="P56" i="3"/>
  <c r="P57" i="3"/>
  <c r="P58" i="3"/>
  <c r="P59" i="3"/>
  <c r="P60" i="3"/>
  <c r="P61" i="3"/>
  <c r="P62" i="3"/>
  <c r="P64" i="3"/>
  <c r="P63" i="3" s="1"/>
  <c r="P65" i="3"/>
  <c r="P66" i="3"/>
  <c r="P67" i="3"/>
  <c r="P69" i="3"/>
  <c r="P68" i="3" s="1"/>
  <c r="P70" i="3"/>
  <c r="P72" i="3"/>
  <c r="P71" i="3" s="1"/>
  <c r="P73" i="3"/>
  <c r="P74" i="3"/>
  <c r="P77" i="3"/>
  <c r="P76" i="3" s="1"/>
  <c r="P78" i="3"/>
  <c r="P80" i="3"/>
  <c r="P79" i="3" s="1"/>
  <c r="P81" i="3"/>
  <c r="P83" i="3"/>
  <c r="P82" i="3" s="1"/>
  <c r="P48" i="3"/>
  <c r="P49" i="3"/>
  <c r="P50" i="3"/>
  <c r="P51" i="3"/>
  <c r="P52" i="3"/>
  <c r="P47" i="3"/>
  <c r="P41" i="3"/>
  <c r="P39" i="3"/>
  <c r="P40" i="3"/>
  <c r="P42" i="3"/>
  <c r="P43" i="3"/>
  <c r="P44" i="3"/>
  <c r="P45" i="3"/>
  <c r="P38" i="3"/>
  <c r="P29" i="3"/>
  <c r="P30" i="3"/>
  <c r="P31" i="3"/>
  <c r="P32" i="3"/>
  <c r="P33" i="3"/>
  <c r="P34" i="3"/>
  <c r="P35" i="3"/>
  <c r="P36" i="3"/>
  <c r="P28" i="3"/>
  <c r="P19" i="3"/>
  <c r="P20" i="3"/>
  <c r="P21" i="3"/>
  <c r="P22" i="3"/>
  <c r="P23" i="3"/>
  <c r="P24" i="3"/>
  <c r="P25" i="3"/>
  <c r="P26" i="3"/>
  <c r="P18" i="3"/>
  <c r="P13" i="3"/>
  <c r="P14" i="3"/>
  <c r="P15" i="3"/>
  <c r="P16" i="3"/>
  <c r="P12" i="3"/>
  <c r="F71" i="3"/>
  <c r="F27" i="3"/>
  <c r="E27" i="3"/>
  <c r="E82" i="3"/>
  <c r="F82" i="3"/>
  <c r="G82" i="3"/>
  <c r="H82" i="3"/>
  <c r="I82" i="3"/>
  <c r="J82" i="3"/>
  <c r="K82" i="3"/>
  <c r="L82" i="3"/>
  <c r="M82" i="3"/>
  <c r="N82" i="3"/>
  <c r="O82" i="3"/>
  <c r="E79" i="3"/>
  <c r="F79" i="3"/>
  <c r="G79" i="3"/>
  <c r="H79" i="3"/>
  <c r="I79" i="3"/>
  <c r="J79" i="3"/>
  <c r="K79" i="3"/>
  <c r="L79" i="3"/>
  <c r="M79" i="3"/>
  <c r="N79" i="3"/>
  <c r="O79" i="3"/>
  <c r="E76" i="3"/>
  <c r="F76" i="3"/>
  <c r="G76" i="3"/>
  <c r="H76" i="3"/>
  <c r="I76" i="3"/>
  <c r="J76" i="3"/>
  <c r="K76" i="3"/>
  <c r="K75" i="3" s="1"/>
  <c r="L76" i="3"/>
  <c r="M76" i="3"/>
  <c r="N76" i="3"/>
  <c r="O76" i="3"/>
  <c r="O75" i="3" s="1"/>
  <c r="E75" i="3"/>
  <c r="F75" i="3"/>
  <c r="G75" i="3"/>
  <c r="H75" i="3"/>
  <c r="I75" i="3"/>
  <c r="J75" i="3"/>
  <c r="M75" i="3"/>
  <c r="N75" i="3"/>
  <c r="E71" i="3"/>
  <c r="G71" i="3"/>
  <c r="H71" i="3"/>
  <c r="I71" i="3"/>
  <c r="J71" i="3"/>
  <c r="K71" i="3"/>
  <c r="L71" i="3"/>
  <c r="M71" i="3"/>
  <c r="N71" i="3"/>
  <c r="O71" i="3"/>
  <c r="E68" i="3"/>
  <c r="F68" i="3"/>
  <c r="G68" i="3"/>
  <c r="H68" i="3"/>
  <c r="I68" i="3"/>
  <c r="J68" i="3"/>
  <c r="K68" i="3"/>
  <c r="L68" i="3"/>
  <c r="M68" i="3"/>
  <c r="N68" i="3"/>
  <c r="O68" i="3"/>
  <c r="E63" i="3"/>
  <c r="F63" i="3"/>
  <c r="G63" i="3"/>
  <c r="H63" i="3"/>
  <c r="I63" i="3"/>
  <c r="J63" i="3"/>
  <c r="K63" i="3"/>
  <c r="L63" i="3"/>
  <c r="M63" i="3"/>
  <c r="N63" i="3"/>
  <c r="O63" i="3"/>
  <c r="E53" i="3"/>
  <c r="F53" i="3"/>
  <c r="G53" i="3"/>
  <c r="H53" i="3"/>
  <c r="I53" i="3"/>
  <c r="J53" i="3"/>
  <c r="K53" i="3"/>
  <c r="L53" i="3"/>
  <c r="M53" i="3"/>
  <c r="N53" i="3"/>
  <c r="O53" i="3"/>
  <c r="E46" i="3"/>
  <c r="F46" i="3"/>
  <c r="G46" i="3"/>
  <c r="H46" i="3"/>
  <c r="I46" i="3"/>
  <c r="J46" i="3"/>
  <c r="K46" i="3"/>
  <c r="L46" i="3"/>
  <c r="M46" i="3"/>
  <c r="N46" i="3"/>
  <c r="O46" i="3"/>
  <c r="P46" i="3"/>
  <c r="E37" i="3"/>
  <c r="F37" i="3"/>
  <c r="G37" i="3"/>
  <c r="H37" i="3"/>
  <c r="I37" i="3"/>
  <c r="J37" i="3"/>
  <c r="K37" i="3"/>
  <c r="L37" i="3"/>
  <c r="M37" i="3"/>
  <c r="N37" i="3"/>
  <c r="O37" i="3"/>
  <c r="G27" i="3"/>
  <c r="H27" i="3"/>
  <c r="I27" i="3"/>
  <c r="J27" i="3"/>
  <c r="K27" i="3"/>
  <c r="L27" i="3"/>
  <c r="M27" i="3"/>
  <c r="N27" i="3"/>
  <c r="O27" i="3"/>
  <c r="P27" i="3"/>
  <c r="E17" i="3"/>
  <c r="F17" i="3"/>
  <c r="G17" i="3"/>
  <c r="H17" i="3"/>
  <c r="I17" i="3"/>
  <c r="J17" i="3"/>
  <c r="K17" i="3"/>
  <c r="L17" i="3"/>
  <c r="M17" i="3"/>
  <c r="N17" i="3"/>
  <c r="O17" i="3"/>
  <c r="E11" i="3"/>
  <c r="F11" i="3"/>
  <c r="G11" i="3"/>
  <c r="H11" i="3"/>
  <c r="I11" i="3"/>
  <c r="J11" i="3"/>
  <c r="K11" i="3"/>
  <c r="L11" i="3"/>
  <c r="M11" i="3"/>
  <c r="N11" i="3"/>
  <c r="O11" i="3"/>
  <c r="D82" i="3"/>
  <c r="D79" i="3"/>
  <c r="D76" i="3"/>
  <c r="D71" i="3"/>
  <c r="D68" i="3"/>
  <c r="D63" i="3"/>
  <c r="D53" i="3"/>
  <c r="D46" i="3"/>
  <c r="D37" i="3"/>
  <c r="D11" i="3"/>
  <c r="E18" i="1"/>
  <c r="D18" i="1"/>
  <c r="E12" i="1"/>
  <c r="D12" i="1"/>
  <c r="R19" i="2"/>
  <c r="R20" i="2"/>
  <c r="R21" i="2"/>
  <c r="R22" i="2"/>
  <c r="R23" i="2"/>
  <c r="R24" i="2"/>
  <c r="R25" i="2"/>
  <c r="R26" i="2"/>
  <c r="R27" i="2"/>
  <c r="R29" i="2"/>
  <c r="R28" i="2" s="1"/>
  <c r="R30" i="2"/>
  <c r="R31" i="2"/>
  <c r="R32" i="2"/>
  <c r="R33" i="2"/>
  <c r="R34" i="2"/>
  <c r="R35" i="2"/>
  <c r="R36" i="2"/>
  <c r="R37" i="2"/>
  <c r="R39" i="2"/>
  <c r="R38" i="2" s="1"/>
  <c r="R40" i="2"/>
  <c r="R41" i="2"/>
  <c r="R42" i="2"/>
  <c r="R43" i="2"/>
  <c r="R44" i="2"/>
  <c r="R45" i="2"/>
  <c r="R46" i="2"/>
  <c r="R48" i="2"/>
  <c r="R47" i="2" s="1"/>
  <c r="R49" i="2"/>
  <c r="R50" i="2"/>
  <c r="R51" i="2"/>
  <c r="R52" i="2"/>
  <c r="R53" i="2"/>
  <c r="R55" i="2"/>
  <c r="R54" i="2" s="1"/>
  <c r="R56" i="2"/>
  <c r="R57" i="2"/>
  <c r="R58" i="2"/>
  <c r="R59" i="2"/>
  <c r="R60" i="2"/>
  <c r="R61" i="2"/>
  <c r="R62" i="2"/>
  <c r="R63" i="2"/>
  <c r="R65" i="2"/>
  <c r="R64" i="2" s="1"/>
  <c r="R66" i="2"/>
  <c r="R67" i="2"/>
  <c r="R68" i="2"/>
  <c r="R70" i="2"/>
  <c r="R69" i="2" s="1"/>
  <c r="R71" i="2"/>
  <c r="R73" i="2"/>
  <c r="R72" i="2" s="1"/>
  <c r="R74" i="2"/>
  <c r="R75" i="2"/>
  <c r="R78" i="2"/>
  <c r="R77" i="2" s="1"/>
  <c r="R79" i="2"/>
  <c r="R81" i="2"/>
  <c r="R80" i="2" s="1"/>
  <c r="R82" i="2"/>
  <c r="R84" i="2"/>
  <c r="R83" i="2" s="1"/>
  <c r="R16" i="2"/>
  <c r="R15" i="2"/>
  <c r="R14" i="2"/>
  <c r="R17" i="2"/>
  <c r="R13" i="2"/>
  <c r="O83" i="2"/>
  <c r="P83" i="2"/>
  <c r="Q83" i="2"/>
  <c r="O80" i="2"/>
  <c r="P80" i="2"/>
  <c r="Q80" i="2"/>
  <c r="O77" i="2"/>
  <c r="P77" i="2"/>
  <c r="Q77" i="2"/>
  <c r="O72" i="2"/>
  <c r="P72" i="2"/>
  <c r="Q72" i="2"/>
  <c r="O69" i="2"/>
  <c r="P69" i="2"/>
  <c r="Q69" i="2"/>
  <c r="O64" i="2"/>
  <c r="P64" i="2"/>
  <c r="Q64" i="2"/>
  <c r="O54" i="2"/>
  <c r="P54" i="2"/>
  <c r="Q54" i="2"/>
  <c r="O47" i="2"/>
  <c r="P47" i="2"/>
  <c r="Q47" i="2"/>
  <c r="O38" i="2"/>
  <c r="P38" i="2"/>
  <c r="Q38" i="2"/>
  <c r="O28" i="2"/>
  <c r="P28" i="2"/>
  <c r="Q28" i="2"/>
  <c r="O18" i="2"/>
  <c r="P18" i="2"/>
  <c r="Q18" i="2"/>
  <c r="O12" i="2"/>
  <c r="P12" i="2"/>
  <c r="Q12" i="2"/>
  <c r="N83" i="2"/>
  <c r="N80" i="2"/>
  <c r="N77" i="2"/>
  <c r="N72" i="2"/>
  <c r="N69" i="2"/>
  <c r="N64" i="2"/>
  <c r="N54" i="2"/>
  <c r="N47" i="2"/>
  <c r="N38" i="2"/>
  <c r="N28" i="2"/>
  <c r="N18" i="2"/>
  <c r="N12" i="2"/>
  <c r="M83" i="2"/>
  <c r="M80" i="2"/>
  <c r="M77" i="2"/>
  <c r="M72" i="2"/>
  <c r="M69" i="2"/>
  <c r="M64" i="2"/>
  <c r="M54" i="2"/>
  <c r="M47" i="2"/>
  <c r="M38" i="2"/>
  <c r="M28" i="2"/>
  <c r="M18" i="2"/>
  <c r="M12" i="2"/>
  <c r="L83" i="2"/>
  <c r="L80" i="2"/>
  <c r="L77" i="2"/>
  <c r="L72" i="2"/>
  <c r="L69" i="2"/>
  <c r="L64" i="2"/>
  <c r="L54" i="2"/>
  <c r="L47" i="2"/>
  <c r="L38" i="2"/>
  <c r="L28" i="2"/>
  <c r="L18" i="2"/>
  <c r="L12" i="2"/>
  <c r="K12" i="2"/>
  <c r="K83" i="2"/>
  <c r="K80" i="2"/>
  <c r="K77" i="2"/>
  <c r="K72" i="2"/>
  <c r="K69" i="2"/>
  <c r="K64" i="2"/>
  <c r="K54" i="2"/>
  <c r="K47" i="2"/>
  <c r="K38" i="2"/>
  <c r="K28" i="2"/>
  <c r="K18" i="2"/>
  <c r="J83" i="2"/>
  <c r="J80" i="2"/>
  <c r="J77" i="2"/>
  <c r="J72" i="2"/>
  <c r="J69" i="2"/>
  <c r="J64" i="2"/>
  <c r="J54" i="2"/>
  <c r="J47" i="2"/>
  <c r="J38" i="2"/>
  <c r="J28" i="2"/>
  <c r="J18" i="2"/>
  <c r="J12" i="2"/>
  <c r="I83" i="2"/>
  <c r="I80" i="2"/>
  <c r="I77" i="2"/>
  <c r="I72" i="2"/>
  <c r="I69" i="2"/>
  <c r="I64" i="2"/>
  <c r="I54" i="2"/>
  <c r="I47" i="2"/>
  <c r="I38" i="2"/>
  <c r="I28" i="2"/>
  <c r="I18" i="2"/>
  <c r="I12" i="2"/>
  <c r="H83" i="2"/>
  <c r="H80" i="2"/>
  <c r="H77" i="2"/>
  <c r="H72" i="2"/>
  <c r="H69" i="2"/>
  <c r="H64" i="2"/>
  <c r="H54" i="2"/>
  <c r="H47" i="2"/>
  <c r="H38" i="2"/>
  <c r="H28" i="2"/>
  <c r="H18" i="2"/>
  <c r="H12" i="2"/>
  <c r="G83" i="2"/>
  <c r="G80" i="2"/>
  <c r="G77" i="2"/>
  <c r="G76" i="2" s="1"/>
  <c r="G72" i="2"/>
  <c r="G69" i="2"/>
  <c r="G64" i="2"/>
  <c r="G54" i="2"/>
  <c r="G47" i="2"/>
  <c r="G38" i="2"/>
  <c r="G28" i="2"/>
  <c r="G18" i="2"/>
  <c r="G12" i="2"/>
  <c r="G11" i="2" s="1"/>
  <c r="G85" i="2" s="1"/>
  <c r="F80" i="2"/>
  <c r="F77" i="2"/>
  <c r="F72" i="2"/>
  <c r="F69" i="2"/>
  <c r="F64" i="2"/>
  <c r="F54" i="2"/>
  <c r="F47" i="2"/>
  <c r="F38" i="2"/>
  <c r="F28" i="2"/>
  <c r="F18" i="2"/>
  <c r="F12" i="2"/>
  <c r="E83" i="2"/>
  <c r="E80" i="2"/>
  <c r="E77" i="2"/>
  <c r="E72" i="2"/>
  <c r="E69" i="2"/>
  <c r="E64" i="2"/>
  <c r="E54" i="2"/>
  <c r="E47" i="2"/>
  <c r="E38" i="2"/>
  <c r="E28" i="2"/>
  <c r="E18" i="2"/>
  <c r="E12" i="2"/>
  <c r="O76" i="2" l="1"/>
  <c r="R12" i="2"/>
  <c r="L75" i="3"/>
  <c r="P37" i="3"/>
  <c r="P17" i="3"/>
  <c r="R18" i="2"/>
  <c r="P75" i="3"/>
  <c r="P11" i="3"/>
  <c r="L10" i="3"/>
  <c r="L84" i="3" s="1"/>
  <c r="I10" i="3"/>
  <c r="I84" i="3" s="1"/>
  <c r="J10" i="3"/>
  <c r="J84" i="3" s="1"/>
  <c r="N10" i="3"/>
  <c r="N84" i="3" s="1"/>
  <c r="M10" i="3"/>
  <c r="M84" i="3" s="1"/>
  <c r="K10" i="3"/>
  <c r="K84" i="3" s="1"/>
  <c r="O10" i="3"/>
  <c r="O84" i="3" s="1"/>
  <c r="H10" i="3"/>
  <c r="H84" i="3" s="1"/>
  <c r="G10" i="3"/>
  <c r="G84" i="3" s="1"/>
  <c r="F10" i="3"/>
  <c r="F84" i="3" s="1"/>
  <c r="E10" i="3"/>
  <c r="E84" i="3" s="1"/>
  <c r="D75" i="3"/>
  <c r="D10" i="3" s="1"/>
  <c r="D84" i="3" s="1"/>
  <c r="R76" i="2"/>
  <c r="R11" i="2"/>
  <c r="R85" i="2" s="1"/>
  <c r="Q76" i="2"/>
  <c r="P76" i="2"/>
  <c r="Q11" i="2"/>
  <c r="Q85" i="2" s="1"/>
  <c r="P11" i="2"/>
  <c r="P85" i="2" s="1"/>
  <c r="O11" i="2"/>
  <c r="O85" i="2" s="1"/>
  <c r="N76" i="2"/>
  <c r="N11" i="2" s="1"/>
  <c r="N85" i="2" s="1"/>
  <c r="M76" i="2"/>
  <c r="M11" i="2" s="1"/>
  <c r="M85" i="2" s="1"/>
  <c r="L76" i="2"/>
  <c r="L11" i="2" s="1"/>
  <c r="L85" i="2" s="1"/>
  <c r="K76" i="2"/>
  <c r="K11" i="2" s="1"/>
  <c r="K85" i="2" s="1"/>
  <c r="J76" i="2"/>
  <c r="J11" i="2" s="1"/>
  <c r="J85" i="2" s="1"/>
  <c r="I76" i="2"/>
  <c r="I11" i="2" s="1"/>
  <c r="I85" i="2" s="1"/>
  <c r="H76" i="2"/>
  <c r="H11" i="2" s="1"/>
  <c r="H85" i="2" s="1"/>
  <c r="E76" i="2"/>
  <c r="E11" i="2" s="1"/>
  <c r="E85" i="2" s="1"/>
  <c r="E64" i="1"/>
  <c r="E54" i="1"/>
  <c r="E28" i="1"/>
  <c r="P10" i="3" l="1"/>
  <c r="P84" i="3" s="1"/>
  <c r="E83" i="1"/>
  <c r="E80" i="1"/>
  <c r="E77" i="1"/>
  <c r="E76" i="1" s="1"/>
  <c r="E72" i="1"/>
  <c r="E69" i="1"/>
  <c r="E11" i="1"/>
  <c r="D83" i="1"/>
  <c r="D80" i="1"/>
  <c r="D77" i="1"/>
  <c r="D76" i="1"/>
  <c r="D72" i="1"/>
  <c r="D69" i="1"/>
  <c r="D64" i="1"/>
  <c r="D54" i="1"/>
  <c r="D28" i="1"/>
  <c r="D11" i="1" l="1"/>
  <c r="D85" i="1" s="1"/>
  <c r="E85" i="1"/>
  <c r="F83" i="2" l="1"/>
  <c r="F76" i="2" s="1"/>
  <c r="F11" i="2" s="1"/>
  <c r="F85" i="2" s="1"/>
</calcChain>
</file>

<file path=xl/sharedStrings.xml><?xml version="1.0" encoding="utf-8"?>
<sst xmlns="http://schemas.openxmlformats.org/spreadsheetml/2006/main" count="273" uniqueCount="101">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</sst>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6" fillId="0" borderId="0" xfId="0" applyFont="1" applyBorder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11" fillId="0" borderId="12" xfId="0" applyNumberFormat="1" applyFont="1" applyBorder="1"/>
    <xf numFmtId="4" fontId="11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0" borderId="12" xfId="0" applyNumberFormat="1" applyFont="1" applyBorder="1"/>
    <xf numFmtId="4" fontId="11" fillId="2" borderId="12" xfId="0" applyNumberFormat="1" applyFont="1" applyFill="1" applyBorder="1"/>
    <xf numFmtId="4" fontId="11" fillId="2" borderId="12" xfId="0" applyNumberFormat="1" applyFont="1" applyFill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2" fillId="0" borderId="12" xfId="0" applyNumberFormat="1" applyFont="1" applyFill="1" applyBorder="1" applyAlignment="1">
      <alignment horizontal="right" vertical="center" wrapText="1"/>
    </xf>
    <xf numFmtId="4" fontId="13" fillId="0" borderId="12" xfId="0" applyNumberFormat="1" applyFont="1" applyBorder="1" applyAlignment="1">
      <alignment horizontal="right" wrapText="1"/>
    </xf>
    <xf numFmtId="4" fontId="12" fillId="0" borderId="12" xfId="0" applyNumberFormat="1" applyFont="1" applyFill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2" fillId="0" borderId="12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left" indent="1"/>
    </xf>
    <xf numFmtId="0" fontId="12" fillId="0" borderId="12" xfId="0" applyFont="1" applyBorder="1" applyAlignment="1">
      <alignment horizontal="left" indent="2"/>
    </xf>
    <xf numFmtId="0" fontId="14" fillId="2" borderId="12" xfId="0" applyFont="1" applyFill="1" applyBorder="1" applyAlignment="1">
      <alignment vertical="center"/>
    </xf>
    <xf numFmtId="0" fontId="5" fillId="0" borderId="0" xfId="0" applyFont="1"/>
    <xf numFmtId="0" fontId="15" fillId="2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4" fontId="7" fillId="0" borderId="12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4" fontId="7" fillId="0" borderId="12" xfId="0" applyNumberFormat="1" applyFont="1" applyBorder="1"/>
    <xf numFmtId="0" fontId="16" fillId="0" borderId="0" xfId="0" applyFont="1" applyAlignment="1">
      <alignment horizontal="left" indent="2"/>
    </xf>
    <xf numFmtId="4" fontId="17" fillId="0" borderId="12" xfId="0" applyNumberFormat="1" applyFont="1" applyBorder="1" applyAlignment="1">
      <alignment horizontal="right"/>
    </xf>
    <xf numFmtId="4" fontId="16" fillId="0" borderId="12" xfId="0" applyNumberFormat="1" applyFont="1" applyFill="1" applyBorder="1" applyAlignment="1">
      <alignment horizontal="right" vertical="center" wrapText="1"/>
    </xf>
    <xf numFmtId="4" fontId="17" fillId="0" borderId="12" xfId="0" applyNumberFormat="1" applyFont="1" applyBorder="1" applyAlignment="1">
      <alignment horizontal="right" wrapText="1"/>
    </xf>
    <xf numFmtId="4" fontId="16" fillId="0" borderId="12" xfId="0" applyNumberFormat="1" applyFont="1" applyFill="1" applyBorder="1" applyAlignment="1">
      <alignment horizontal="right" wrapText="1"/>
    </xf>
    <xf numFmtId="4" fontId="7" fillId="0" borderId="12" xfId="0" applyNumberFormat="1" applyFont="1" applyFill="1" applyBorder="1" applyAlignment="1">
      <alignment horizontal="right" vertical="center" wrapText="1"/>
    </xf>
    <xf numFmtId="4" fontId="16" fillId="0" borderId="12" xfId="0" applyNumberFormat="1" applyFont="1" applyBorder="1"/>
    <xf numFmtId="0" fontId="18" fillId="2" borderId="2" xfId="0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horizontal="right"/>
    </xf>
    <xf numFmtId="4" fontId="19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7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158115</xdr:colOff>
      <xdr:row>2</xdr:row>
      <xdr:rowOff>112542</xdr:rowOff>
    </xdr:from>
    <xdr:to>
      <xdr:col>2</xdr:col>
      <xdr:colOff>2226945</xdr:colOff>
      <xdr:row>5</xdr:row>
      <xdr:rowOff>173355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2115" y="493542"/>
          <a:ext cx="2068830" cy="841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807720</xdr:colOff>
      <xdr:row>2</xdr:row>
      <xdr:rowOff>132103</xdr:rowOff>
    </xdr:from>
    <xdr:to>
      <xdr:col>5</xdr:col>
      <xdr:colOff>167639</xdr:colOff>
      <xdr:row>5</xdr:row>
      <xdr:rowOff>69603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39300" y="497863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1609726</xdr:colOff>
      <xdr:row>93</xdr:row>
      <xdr:rowOff>95250</xdr:rowOff>
    </xdr:from>
    <xdr:to>
      <xdr:col>2</xdr:col>
      <xdr:colOff>3990976</xdr:colOff>
      <xdr:row>103</xdr:row>
      <xdr:rowOff>1342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6" y="18926175"/>
          <a:ext cx="2381250" cy="1811092"/>
        </a:xfrm>
        <a:prstGeom prst="rect">
          <a:avLst/>
        </a:prstGeom>
      </xdr:spPr>
    </xdr:pic>
    <xdr:clientData/>
  </xdr:twoCellAnchor>
  <xdr:twoCellAnchor editAs="oneCell">
    <xdr:from>
      <xdr:col>2</xdr:col>
      <xdr:colOff>6686551</xdr:colOff>
      <xdr:row>93</xdr:row>
      <xdr:rowOff>152401</xdr:rowOff>
    </xdr:from>
    <xdr:to>
      <xdr:col>4</xdr:col>
      <xdr:colOff>180975</xdr:colOff>
      <xdr:row>100</xdr:row>
      <xdr:rowOff>156295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1" y="18983326"/>
          <a:ext cx="1724024" cy="1337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748664</xdr:colOff>
      <xdr:row>1</xdr:row>
      <xdr:rowOff>167641</xdr:rowOff>
    </xdr:from>
    <xdr:to>
      <xdr:col>2</xdr:col>
      <xdr:colOff>2699437</xdr:colOff>
      <xdr:row>5</xdr:row>
      <xdr:rowOff>76201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468631</xdr:colOff>
      <xdr:row>2</xdr:row>
      <xdr:rowOff>99060</xdr:rowOff>
    </xdr:from>
    <xdr:to>
      <xdr:col>17</xdr:col>
      <xdr:colOff>605790</xdr:colOff>
      <xdr:row>5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1</xdr:col>
      <xdr:colOff>759278</xdr:colOff>
      <xdr:row>2</xdr:row>
      <xdr:rowOff>229961</xdr:rowOff>
    </xdr:from>
    <xdr:to>
      <xdr:col>2</xdr:col>
      <xdr:colOff>2941320</xdr:colOff>
      <xdr:row>5</xdr:row>
      <xdr:rowOff>73206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734787</xdr:colOff>
      <xdr:row>2</xdr:row>
      <xdr:rowOff>127908</xdr:rowOff>
    </xdr:from>
    <xdr:to>
      <xdr:col>15</xdr:col>
      <xdr:colOff>601980</xdr:colOff>
      <xdr:row>5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93"/>
  <sheetViews>
    <sheetView showGridLines="0" tabSelected="1" topLeftCell="A85" workbookViewId="0">
      <selection activeCell="D113" sqref="D11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5.15" customHeight="1" x14ac:dyDescent="0.25">
      <c r="C3" s="61" t="s">
        <v>99</v>
      </c>
      <c r="D3" s="61"/>
      <c r="E3" s="6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21" customHeight="1" x14ac:dyDescent="0.25">
      <c r="C4" s="61" t="s">
        <v>98</v>
      </c>
      <c r="D4" s="61"/>
      <c r="E4" s="61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2:16" ht="15.75" x14ac:dyDescent="0.25">
      <c r="C5" s="61">
        <v>2022</v>
      </c>
      <c r="D5" s="61"/>
      <c r="E5" s="6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2" t="s">
        <v>76</v>
      </c>
      <c r="D6" s="63"/>
      <c r="E6" s="63"/>
      <c r="F6" s="9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15.75" customHeight="1" x14ac:dyDescent="0.25">
      <c r="B7" s="7"/>
      <c r="C7" s="62" t="s">
        <v>77</v>
      </c>
      <c r="D7" s="63"/>
      <c r="E7" s="63"/>
      <c r="F7" s="7"/>
      <c r="G7" s="6"/>
      <c r="H7" s="6"/>
      <c r="I7" s="6"/>
      <c r="J7" s="6"/>
      <c r="K7" s="6"/>
      <c r="L7" s="6"/>
      <c r="M7" s="6"/>
      <c r="N7" s="6"/>
      <c r="O7" s="6"/>
      <c r="P7" s="6"/>
    </row>
    <row r="9" spans="2:16" ht="15" customHeight="1" x14ac:dyDescent="0.25">
      <c r="C9" s="64" t="s">
        <v>66</v>
      </c>
      <c r="D9" s="65" t="s">
        <v>94</v>
      </c>
      <c r="E9" s="65" t="s">
        <v>93</v>
      </c>
      <c r="F9" s="4"/>
    </row>
    <row r="10" spans="2:16" ht="23.25" customHeight="1" x14ac:dyDescent="0.25">
      <c r="C10" s="64"/>
      <c r="D10" s="66"/>
      <c r="E10" s="66"/>
      <c r="F10" s="4"/>
    </row>
    <row r="11" spans="2:16" x14ac:dyDescent="0.25">
      <c r="C11" s="1" t="s">
        <v>0</v>
      </c>
      <c r="D11" s="14">
        <f>D12+D18+D28+D38+D47+D54+D64</f>
        <v>190938467</v>
      </c>
      <c r="E11" s="14">
        <f>E12+E18+E28+E38+E47+E54+E64</f>
        <v>0</v>
      </c>
      <c r="F11" s="4"/>
    </row>
    <row r="12" spans="2:16" x14ac:dyDescent="0.25">
      <c r="C12" s="2" t="s">
        <v>1</v>
      </c>
      <c r="D12" s="15">
        <f>D13+D14+D15+D16+D17</f>
        <v>105209813</v>
      </c>
      <c r="E12" s="15">
        <f>E13+E14+E15+E16+E17</f>
        <v>0</v>
      </c>
      <c r="F12" s="4"/>
    </row>
    <row r="13" spans="2:16" x14ac:dyDescent="0.25">
      <c r="C13" s="3" t="s">
        <v>2</v>
      </c>
      <c r="D13" s="16">
        <v>90010000</v>
      </c>
      <c r="E13" s="16">
        <v>0</v>
      </c>
      <c r="F13" s="4"/>
    </row>
    <row r="14" spans="2:16" x14ac:dyDescent="0.25">
      <c r="C14" s="3" t="s">
        <v>3</v>
      </c>
      <c r="D14" s="16">
        <v>3896200</v>
      </c>
      <c r="E14" s="16">
        <v>0</v>
      </c>
      <c r="F14" s="4"/>
    </row>
    <row r="15" spans="2:16" x14ac:dyDescent="0.25">
      <c r="C15" s="3" t="s">
        <v>4</v>
      </c>
      <c r="D15" s="16">
        <v>50000</v>
      </c>
      <c r="E15" s="16">
        <v>0</v>
      </c>
      <c r="F15" s="4"/>
    </row>
    <row r="16" spans="2:16" x14ac:dyDescent="0.25">
      <c r="C16" s="3" t="s">
        <v>5</v>
      </c>
      <c r="D16" s="16">
        <v>0</v>
      </c>
      <c r="E16" s="16">
        <v>0</v>
      </c>
      <c r="F16" s="4"/>
    </row>
    <row r="17" spans="3:6" x14ac:dyDescent="0.25">
      <c r="C17" s="3" t="s">
        <v>6</v>
      </c>
      <c r="D17" s="16">
        <v>11253613</v>
      </c>
      <c r="E17" s="16">
        <v>0</v>
      </c>
      <c r="F17" s="4"/>
    </row>
    <row r="18" spans="3:6" x14ac:dyDescent="0.25">
      <c r="C18" s="2"/>
      <c r="D18" s="15">
        <f>D19+D20+D21+D22+D24+D23+D25+D26+D27</f>
        <v>49723000</v>
      </c>
      <c r="E18" s="15">
        <f>E19+E20+E21+E22+E24+E23+E25+E26+E27</f>
        <v>0</v>
      </c>
      <c r="F18" s="4"/>
    </row>
    <row r="19" spans="3:6" x14ac:dyDescent="0.25">
      <c r="C19" s="3" t="s">
        <v>8</v>
      </c>
      <c r="D19" s="16">
        <v>5850000</v>
      </c>
      <c r="E19" s="16">
        <v>0</v>
      </c>
      <c r="F19" s="4"/>
    </row>
    <row r="20" spans="3:6" x14ac:dyDescent="0.25">
      <c r="C20" s="3" t="s">
        <v>9</v>
      </c>
      <c r="D20" s="16">
        <v>10050000</v>
      </c>
      <c r="E20" s="16">
        <v>0</v>
      </c>
      <c r="F20" s="4"/>
    </row>
    <row r="21" spans="3:6" x14ac:dyDescent="0.25">
      <c r="C21" s="3" t="s">
        <v>10</v>
      </c>
      <c r="D21" s="16">
        <v>2570000</v>
      </c>
      <c r="E21" s="16">
        <v>0</v>
      </c>
      <c r="F21" s="4"/>
    </row>
    <row r="22" spans="3:6" x14ac:dyDescent="0.25">
      <c r="C22" s="3" t="s">
        <v>11</v>
      </c>
      <c r="D22" s="16">
        <v>80000</v>
      </c>
      <c r="E22" s="16">
        <v>0</v>
      </c>
      <c r="F22" s="4"/>
    </row>
    <row r="23" spans="3:6" x14ac:dyDescent="0.25">
      <c r="C23" s="3" t="s">
        <v>12</v>
      </c>
      <c r="D23" s="16">
        <v>5788000</v>
      </c>
      <c r="E23" s="16">
        <v>0</v>
      </c>
    </row>
    <row r="24" spans="3:6" x14ac:dyDescent="0.25">
      <c r="C24" s="3" t="s">
        <v>13</v>
      </c>
      <c r="D24" s="16">
        <v>530000</v>
      </c>
      <c r="E24" s="16">
        <v>0</v>
      </c>
    </row>
    <row r="25" spans="3:6" x14ac:dyDescent="0.25">
      <c r="C25" s="3" t="s">
        <v>14</v>
      </c>
      <c r="D25" s="16">
        <v>7290000</v>
      </c>
      <c r="E25" s="16">
        <v>0</v>
      </c>
    </row>
    <row r="26" spans="3:6" x14ac:dyDescent="0.25">
      <c r="C26" s="3" t="s">
        <v>15</v>
      </c>
      <c r="D26" s="16">
        <v>13350000</v>
      </c>
      <c r="E26" s="16">
        <v>0</v>
      </c>
    </row>
    <row r="27" spans="3:6" x14ac:dyDescent="0.25">
      <c r="C27" s="3" t="s">
        <v>16</v>
      </c>
      <c r="D27" s="16">
        <v>4215000</v>
      </c>
      <c r="E27" s="16">
        <v>0</v>
      </c>
    </row>
    <row r="28" spans="3:6" x14ac:dyDescent="0.25">
      <c r="C28" s="2" t="s">
        <v>17</v>
      </c>
      <c r="D28" s="15">
        <f>D29+D30+D31+D32+D33+D34+D35+D36+D37</f>
        <v>21810654</v>
      </c>
      <c r="E28" s="15">
        <f>E29+E30+E31+E32+E33+E34+E35+E36+E37</f>
        <v>0</v>
      </c>
    </row>
    <row r="29" spans="3:6" x14ac:dyDescent="0.25">
      <c r="C29" s="3" t="s">
        <v>18</v>
      </c>
      <c r="D29" s="16">
        <v>600000</v>
      </c>
      <c r="E29" s="16">
        <v>0</v>
      </c>
    </row>
    <row r="30" spans="3:6" x14ac:dyDescent="0.25">
      <c r="C30" s="3" t="s">
        <v>19</v>
      </c>
      <c r="D30" s="16">
        <v>10817089</v>
      </c>
      <c r="E30" s="16">
        <v>0</v>
      </c>
    </row>
    <row r="31" spans="3:6" x14ac:dyDescent="0.25">
      <c r="C31" s="3" t="s">
        <v>20</v>
      </c>
      <c r="D31" s="16">
        <v>600000</v>
      </c>
      <c r="E31" s="16">
        <v>0</v>
      </c>
    </row>
    <row r="32" spans="3:6" x14ac:dyDescent="0.25">
      <c r="C32" s="3" t="s">
        <v>21</v>
      </c>
      <c r="D32" s="16">
        <v>10000</v>
      </c>
      <c r="E32" s="16">
        <v>0</v>
      </c>
    </row>
    <row r="33" spans="3:5" x14ac:dyDescent="0.25">
      <c r="C33" s="3" t="s">
        <v>22</v>
      </c>
      <c r="D33" s="16">
        <v>850000</v>
      </c>
      <c r="E33" s="16">
        <v>0</v>
      </c>
    </row>
    <row r="34" spans="3:5" x14ac:dyDescent="0.25">
      <c r="C34" s="3" t="s">
        <v>23</v>
      </c>
      <c r="D34" s="16">
        <v>1125000</v>
      </c>
      <c r="E34" s="16">
        <v>0</v>
      </c>
    </row>
    <row r="35" spans="3:5" x14ac:dyDescent="0.25">
      <c r="C35" s="3" t="s">
        <v>24</v>
      </c>
      <c r="D35" s="16">
        <v>5500000</v>
      </c>
      <c r="E35" s="16">
        <v>0</v>
      </c>
    </row>
    <row r="36" spans="3:5" x14ac:dyDescent="0.25">
      <c r="C36" s="3" t="s">
        <v>25</v>
      </c>
      <c r="D36" s="16">
        <v>0</v>
      </c>
      <c r="E36" s="16">
        <v>0</v>
      </c>
    </row>
    <row r="37" spans="3:5" x14ac:dyDescent="0.25">
      <c r="C37" s="3" t="s">
        <v>26</v>
      </c>
      <c r="D37" s="16">
        <v>2308565</v>
      </c>
      <c r="E37" s="16">
        <v>0</v>
      </c>
    </row>
    <row r="38" spans="3:5" x14ac:dyDescent="0.25">
      <c r="C38" s="2" t="s">
        <v>27</v>
      </c>
      <c r="D38" s="15">
        <v>0</v>
      </c>
      <c r="E38" s="15">
        <v>0</v>
      </c>
    </row>
    <row r="39" spans="3:5" x14ac:dyDescent="0.25">
      <c r="C39" s="3" t="s">
        <v>28</v>
      </c>
      <c r="D39" s="16">
        <v>0</v>
      </c>
      <c r="E39" s="16">
        <v>0</v>
      </c>
    </row>
    <row r="40" spans="3:5" x14ac:dyDescent="0.25">
      <c r="C40" s="3" t="s">
        <v>29</v>
      </c>
      <c r="D40" s="16">
        <v>0</v>
      </c>
      <c r="E40" s="16">
        <v>0</v>
      </c>
    </row>
    <row r="41" spans="3:5" x14ac:dyDescent="0.25">
      <c r="C41" s="3" t="s">
        <v>30</v>
      </c>
      <c r="D41" s="16">
        <v>0</v>
      </c>
      <c r="E41" s="16">
        <v>0</v>
      </c>
    </row>
    <row r="42" spans="3:5" x14ac:dyDescent="0.25">
      <c r="C42" s="3" t="s">
        <v>31</v>
      </c>
      <c r="D42" s="16">
        <v>0</v>
      </c>
      <c r="E42" s="16">
        <v>0</v>
      </c>
    </row>
    <row r="43" spans="3:5" x14ac:dyDescent="0.25">
      <c r="C43" s="3" t="s">
        <v>32</v>
      </c>
      <c r="D43" s="16">
        <v>0</v>
      </c>
      <c r="E43" s="16">
        <v>0</v>
      </c>
    </row>
    <row r="44" spans="3:5" x14ac:dyDescent="0.25">
      <c r="C44" s="3" t="s">
        <v>33</v>
      </c>
      <c r="D44" s="16">
        <v>0</v>
      </c>
      <c r="E44" s="16">
        <v>0</v>
      </c>
    </row>
    <row r="45" spans="3:5" x14ac:dyDescent="0.25">
      <c r="C45" s="3" t="s">
        <v>34</v>
      </c>
      <c r="D45" s="16">
        <v>0</v>
      </c>
      <c r="E45" s="16">
        <v>0</v>
      </c>
    </row>
    <row r="46" spans="3:5" x14ac:dyDescent="0.25">
      <c r="C46" s="3" t="s">
        <v>35</v>
      </c>
      <c r="D46" s="16">
        <v>0</v>
      </c>
      <c r="E46" s="16">
        <v>0</v>
      </c>
    </row>
    <row r="47" spans="3:5" x14ac:dyDescent="0.25">
      <c r="C47" s="2" t="s">
        <v>36</v>
      </c>
      <c r="D47" s="15">
        <v>0</v>
      </c>
      <c r="E47" s="15">
        <v>0</v>
      </c>
    </row>
    <row r="48" spans="3:5" x14ac:dyDescent="0.25">
      <c r="C48" s="3" t="s">
        <v>37</v>
      </c>
      <c r="D48" s="16">
        <v>0</v>
      </c>
      <c r="E48" s="16">
        <v>0</v>
      </c>
    </row>
    <row r="49" spans="3:5" x14ac:dyDescent="0.25">
      <c r="C49" s="3" t="s">
        <v>38</v>
      </c>
      <c r="D49" s="16">
        <v>0</v>
      </c>
      <c r="E49" s="16">
        <v>0</v>
      </c>
    </row>
    <row r="50" spans="3:5" x14ac:dyDescent="0.25">
      <c r="C50" s="3" t="s">
        <v>39</v>
      </c>
      <c r="D50" s="16">
        <v>0</v>
      </c>
      <c r="E50" s="16">
        <v>0</v>
      </c>
    </row>
    <row r="51" spans="3:5" x14ac:dyDescent="0.25">
      <c r="C51" s="3" t="s">
        <v>40</v>
      </c>
      <c r="D51" s="16">
        <v>0</v>
      </c>
      <c r="E51" s="16">
        <v>0</v>
      </c>
    </row>
    <row r="52" spans="3:5" x14ac:dyDescent="0.25">
      <c r="C52" s="3" t="s">
        <v>41</v>
      </c>
      <c r="D52" s="16">
        <v>0</v>
      </c>
      <c r="E52" s="16">
        <v>0</v>
      </c>
    </row>
    <row r="53" spans="3:5" x14ac:dyDescent="0.25">
      <c r="C53" s="3" t="s">
        <v>42</v>
      </c>
      <c r="D53" s="16">
        <v>0</v>
      </c>
      <c r="E53" s="16">
        <v>0</v>
      </c>
    </row>
    <row r="54" spans="3:5" x14ac:dyDescent="0.25">
      <c r="C54" s="2" t="s">
        <v>43</v>
      </c>
      <c r="D54" s="15">
        <f>D55+D56+D57+D58+D59+D60+D61+D62+D63</f>
        <v>14195000</v>
      </c>
      <c r="E54" s="15">
        <f>E55+E56+E57+E58+E59+E60+E61+E62+E63</f>
        <v>0</v>
      </c>
    </row>
    <row r="55" spans="3:5" x14ac:dyDescent="0.25">
      <c r="C55" s="3" t="s">
        <v>44</v>
      </c>
      <c r="D55" s="16">
        <v>1350000</v>
      </c>
      <c r="E55" s="16">
        <v>0</v>
      </c>
    </row>
    <row r="56" spans="3:5" x14ac:dyDescent="0.25">
      <c r="C56" s="3" t="s">
        <v>45</v>
      </c>
      <c r="D56" s="16">
        <v>200000</v>
      </c>
      <c r="E56" s="16">
        <v>0</v>
      </c>
    </row>
    <row r="57" spans="3:5" x14ac:dyDescent="0.25">
      <c r="C57" s="3" t="s">
        <v>46</v>
      </c>
      <c r="D57" s="16">
        <v>5000</v>
      </c>
      <c r="E57" s="16">
        <v>0</v>
      </c>
    </row>
    <row r="58" spans="3:5" x14ac:dyDescent="0.25">
      <c r="C58" s="3" t="s">
        <v>47</v>
      </c>
      <c r="D58" s="16">
        <v>7000000</v>
      </c>
      <c r="E58" s="16">
        <v>0</v>
      </c>
    </row>
    <row r="59" spans="3:5" x14ac:dyDescent="0.25">
      <c r="C59" s="3" t="s">
        <v>48</v>
      </c>
      <c r="D59" s="16">
        <v>5460000</v>
      </c>
      <c r="E59" s="16">
        <v>0</v>
      </c>
    </row>
    <row r="60" spans="3:5" x14ac:dyDescent="0.25">
      <c r="C60" s="3" t="s">
        <v>49</v>
      </c>
      <c r="D60" s="16">
        <v>180000</v>
      </c>
      <c r="E60" s="16">
        <v>0</v>
      </c>
    </row>
    <row r="61" spans="3:5" x14ac:dyDescent="0.25">
      <c r="C61" s="3" t="s">
        <v>50</v>
      </c>
      <c r="D61" s="16">
        <v>0</v>
      </c>
      <c r="E61" s="16">
        <v>0</v>
      </c>
    </row>
    <row r="62" spans="3:5" x14ac:dyDescent="0.25">
      <c r="C62" s="3" t="s">
        <v>51</v>
      </c>
      <c r="D62" s="16">
        <v>0</v>
      </c>
      <c r="E62" s="16">
        <v>0</v>
      </c>
    </row>
    <row r="63" spans="3:5" x14ac:dyDescent="0.25">
      <c r="C63" s="3" t="s">
        <v>52</v>
      </c>
      <c r="D63" s="16">
        <v>0</v>
      </c>
      <c r="E63" s="16">
        <v>0</v>
      </c>
    </row>
    <row r="64" spans="3:5" x14ac:dyDescent="0.25">
      <c r="C64" s="2" t="s">
        <v>53</v>
      </c>
      <c r="D64" s="15">
        <f>D65+D66+D67+D68</f>
        <v>0</v>
      </c>
      <c r="E64" s="15">
        <f>E65+E66+E67+E68</f>
        <v>0</v>
      </c>
    </row>
    <row r="65" spans="3:5" x14ac:dyDescent="0.25">
      <c r="C65" s="3" t="s">
        <v>54</v>
      </c>
      <c r="D65" s="16">
        <v>0</v>
      </c>
      <c r="E65" s="16">
        <v>0</v>
      </c>
    </row>
    <row r="66" spans="3:5" x14ac:dyDescent="0.25">
      <c r="C66" s="3" t="s">
        <v>55</v>
      </c>
      <c r="D66" s="16">
        <v>0</v>
      </c>
      <c r="E66" s="16">
        <v>0</v>
      </c>
    </row>
    <row r="67" spans="3:5" x14ac:dyDescent="0.25">
      <c r="C67" s="3" t="s">
        <v>56</v>
      </c>
      <c r="D67" s="16">
        <v>0</v>
      </c>
      <c r="E67" s="16">
        <v>0</v>
      </c>
    </row>
    <row r="68" spans="3:5" x14ac:dyDescent="0.25">
      <c r="C68" s="3" t="s">
        <v>57</v>
      </c>
      <c r="D68" s="16">
        <v>0</v>
      </c>
      <c r="E68" s="16">
        <v>0</v>
      </c>
    </row>
    <row r="69" spans="3:5" x14ac:dyDescent="0.25">
      <c r="C69" s="2" t="s">
        <v>58</v>
      </c>
      <c r="D69" s="15">
        <f>D70+D71</f>
        <v>0</v>
      </c>
      <c r="E69" s="15">
        <f>E70+E71</f>
        <v>0</v>
      </c>
    </row>
    <row r="70" spans="3:5" x14ac:dyDescent="0.25">
      <c r="C70" s="3" t="s">
        <v>59</v>
      </c>
      <c r="D70" s="16">
        <v>0</v>
      </c>
      <c r="E70" s="16">
        <v>0</v>
      </c>
    </row>
    <row r="71" spans="3:5" x14ac:dyDescent="0.25">
      <c r="C71" s="3" t="s">
        <v>60</v>
      </c>
      <c r="D71" s="16">
        <v>0</v>
      </c>
      <c r="E71" s="16">
        <v>0</v>
      </c>
    </row>
    <row r="72" spans="3:5" x14ac:dyDescent="0.25">
      <c r="C72" s="2" t="s">
        <v>61</v>
      </c>
      <c r="D72" s="15">
        <f>D73+D74+D75</f>
        <v>0</v>
      </c>
      <c r="E72" s="15">
        <f>E73+E74+E75</f>
        <v>0</v>
      </c>
    </row>
    <row r="73" spans="3:5" x14ac:dyDescent="0.25">
      <c r="C73" s="3" t="s">
        <v>62</v>
      </c>
      <c r="D73" s="16">
        <v>0</v>
      </c>
      <c r="E73" s="16">
        <v>0</v>
      </c>
    </row>
    <row r="74" spans="3:5" x14ac:dyDescent="0.25">
      <c r="C74" s="3" t="s">
        <v>63</v>
      </c>
      <c r="D74" s="16">
        <v>0</v>
      </c>
      <c r="E74" s="16">
        <v>0</v>
      </c>
    </row>
    <row r="75" spans="3:5" x14ac:dyDescent="0.25">
      <c r="C75" s="3" t="s">
        <v>64</v>
      </c>
      <c r="D75" s="16">
        <v>0</v>
      </c>
      <c r="E75" s="16">
        <v>0</v>
      </c>
    </row>
    <row r="76" spans="3:5" x14ac:dyDescent="0.25">
      <c r="C76" s="1" t="s">
        <v>67</v>
      </c>
      <c r="D76" s="14">
        <f>D77</f>
        <v>0</v>
      </c>
      <c r="E76" s="14">
        <f>E77</f>
        <v>0</v>
      </c>
    </row>
    <row r="77" spans="3:5" x14ac:dyDescent="0.25">
      <c r="C77" s="2" t="s">
        <v>68</v>
      </c>
      <c r="D77" s="15">
        <f>D78+D79</f>
        <v>0</v>
      </c>
      <c r="E77" s="15">
        <f>E78+E79</f>
        <v>0</v>
      </c>
    </row>
    <row r="78" spans="3:5" x14ac:dyDescent="0.25">
      <c r="C78" s="3" t="s">
        <v>69</v>
      </c>
      <c r="D78" s="16">
        <v>0</v>
      </c>
      <c r="E78" s="16">
        <v>0</v>
      </c>
    </row>
    <row r="79" spans="3:5" x14ac:dyDescent="0.25">
      <c r="C79" s="3" t="s">
        <v>70</v>
      </c>
      <c r="D79" s="16">
        <v>0</v>
      </c>
      <c r="E79" s="16">
        <v>0</v>
      </c>
    </row>
    <row r="80" spans="3:5" x14ac:dyDescent="0.25">
      <c r="C80" s="2" t="s">
        <v>71</v>
      </c>
      <c r="D80" s="15">
        <f>D81+D82</f>
        <v>0</v>
      </c>
      <c r="E80" s="15">
        <f>E81+E82</f>
        <v>0</v>
      </c>
    </row>
    <row r="81" spans="3:5" x14ac:dyDescent="0.25">
      <c r="C81" s="3" t="s">
        <v>72</v>
      </c>
      <c r="D81" s="16">
        <v>0</v>
      </c>
      <c r="E81" s="16">
        <v>0</v>
      </c>
    </row>
    <row r="82" spans="3:5" x14ac:dyDescent="0.25">
      <c r="C82" s="3" t="s">
        <v>73</v>
      </c>
      <c r="D82" s="16">
        <v>0</v>
      </c>
      <c r="E82" s="16">
        <v>0</v>
      </c>
    </row>
    <row r="83" spans="3:5" x14ac:dyDescent="0.25">
      <c r="C83" s="2" t="s">
        <v>74</v>
      </c>
      <c r="D83" s="15">
        <f>D84</f>
        <v>0</v>
      </c>
      <c r="E83" s="15">
        <f>E84</f>
        <v>0</v>
      </c>
    </row>
    <row r="84" spans="3:5" x14ac:dyDescent="0.25">
      <c r="C84" s="3" t="s">
        <v>75</v>
      </c>
      <c r="D84" s="16">
        <v>0</v>
      </c>
      <c r="E84" s="16">
        <v>0</v>
      </c>
    </row>
    <row r="85" spans="3:5" x14ac:dyDescent="0.25">
      <c r="C85" s="5" t="s">
        <v>65</v>
      </c>
      <c r="D85" s="17">
        <f>D76+D11</f>
        <v>190938467</v>
      </c>
      <c r="E85" s="17">
        <f>E76+E11</f>
        <v>0</v>
      </c>
    </row>
    <row r="90" spans="3:5" ht="15.75" thickBot="1" x14ac:dyDescent="0.3"/>
    <row r="91" spans="3:5" ht="26.25" customHeight="1" thickBot="1" x14ac:dyDescent="0.3">
      <c r="C91" s="12" t="s">
        <v>95</v>
      </c>
    </row>
    <row r="92" spans="3:5" ht="33.75" customHeight="1" thickBot="1" x14ac:dyDescent="0.3">
      <c r="C92" s="10" t="s">
        <v>96</v>
      </c>
    </row>
    <row r="93" spans="3:5" ht="45.75" thickBot="1" x14ac:dyDescent="0.3">
      <c r="C93" s="1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5"/>
  <sheetViews>
    <sheetView showGridLines="0" view="pageBreakPreview" topLeftCell="C1" zoomScaleSheetLayoutView="100" workbookViewId="0">
      <selection activeCell="C7" sqref="C7:R7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2.28515625" customWidth="1"/>
    <col min="7" max="7" width="14.140625" customWidth="1"/>
    <col min="8" max="8" width="12.85546875" customWidth="1"/>
    <col min="9" max="10" width="13.85546875" customWidth="1"/>
    <col min="11" max="11" width="14.28515625" customWidth="1"/>
    <col min="12" max="12" width="13.7109375" customWidth="1"/>
    <col min="13" max="13" width="13.28515625" customWidth="1"/>
    <col min="14" max="14" width="13" customWidth="1"/>
    <col min="15" max="15" width="13.140625" customWidth="1"/>
    <col min="16" max="16" width="13.28515625" customWidth="1"/>
    <col min="17" max="17" width="15" customWidth="1"/>
    <col min="18" max="18" width="12.42578125" customWidth="1"/>
    <col min="19" max="19" width="12.42578125" bestFit="1" customWidth="1"/>
  </cols>
  <sheetData>
    <row r="3" spans="3:19" ht="28.5" customHeight="1" x14ac:dyDescent="0.25">
      <c r="C3" s="71" t="s">
        <v>100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77">
        <v>2022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9" ht="15.75" customHeight="1" x14ac:dyDescent="0.25">
      <c r="C6" s="79" t="s">
        <v>92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3:19" ht="15.75" customHeight="1" x14ac:dyDescent="0.25">
      <c r="C7" s="67" t="s">
        <v>77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3:19" ht="25.5" customHeight="1" x14ac:dyDescent="0.25">
      <c r="C9" s="64" t="s">
        <v>66</v>
      </c>
      <c r="D9" s="65" t="s">
        <v>94</v>
      </c>
      <c r="E9" s="65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6"/>
      <c r="E10" s="76"/>
      <c r="F10" s="18" t="s">
        <v>79</v>
      </c>
      <c r="G10" s="18" t="s">
        <v>80</v>
      </c>
      <c r="H10" s="18" t="s">
        <v>81</v>
      </c>
      <c r="I10" s="18" t="s">
        <v>82</v>
      </c>
      <c r="J10" s="19" t="s">
        <v>83</v>
      </c>
      <c r="K10" s="18" t="s">
        <v>84</v>
      </c>
      <c r="L10" s="19" t="s">
        <v>85</v>
      </c>
      <c r="M10" s="18" t="s">
        <v>86</v>
      </c>
      <c r="N10" s="18" t="s">
        <v>87</v>
      </c>
      <c r="O10" s="18" t="s">
        <v>88</v>
      </c>
      <c r="P10" s="18" t="s">
        <v>89</v>
      </c>
      <c r="Q10" s="19" t="s">
        <v>90</v>
      </c>
      <c r="R10" s="18" t="s">
        <v>78</v>
      </c>
    </row>
    <row r="11" spans="3:19" x14ac:dyDescent="0.25">
      <c r="C11" s="33" t="s">
        <v>0</v>
      </c>
      <c r="D11" s="57">
        <f>D12+D18+D28+D38+D47+D54+D64</f>
        <v>190938467</v>
      </c>
      <c r="E11" s="20">
        <f>+E12+E18+E28+E38+E47+E54+E64+E69+E72+E76</f>
        <v>0</v>
      </c>
      <c r="F11" s="21">
        <f>+F12+F18+F28+F38+F47+F54+F64+F69+F72+F76</f>
        <v>8487967.3900000006</v>
      </c>
      <c r="G11" s="21">
        <f>+G12+G18+G28+G38+G47+G54+G64+G69+G72+G76</f>
        <v>0</v>
      </c>
      <c r="H11" s="21">
        <f>+H12+H18+H28+H38+H47+H54+H64+H69+H72+H76</f>
        <v>0</v>
      </c>
      <c r="I11" s="21">
        <f>+I12+I18+I28+I38+I38+I47+I54+I64+I69+I72+I76</f>
        <v>0</v>
      </c>
      <c r="J11" s="21">
        <f>+J12+J18+J28+J38+J47+J47+J54+J64+J69+J72+J76</f>
        <v>0</v>
      </c>
      <c r="K11" s="21">
        <f>+K12+K18+K28+K38+K47+K54+K64+K69+K72+K76</f>
        <v>0</v>
      </c>
      <c r="L11" s="21">
        <f>+L12+L18+L28+L38+L47+L54+L64+L69+L72+L76</f>
        <v>0</v>
      </c>
      <c r="M11" s="21">
        <f>+M12+M18+M28+M38+M47+M54+M64+M69+M72+M76</f>
        <v>0</v>
      </c>
      <c r="N11" s="21">
        <f t="shared" ref="N11:R11" si="0">+N12+N18+N28+N38+N47+N54+N64+N69+N72+N76</f>
        <v>0</v>
      </c>
      <c r="O11" s="21">
        <f t="shared" si="0"/>
        <v>0</v>
      </c>
      <c r="P11" s="21">
        <f t="shared" si="0"/>
        <v>0</v>
      </c>
      <c r="Q11" s="21">
        <f t="shared" si="0"/>
        <v>0</v>
      </c>
      <c r="R11" s="21">
        <f t="shared" si="0"/>
        <v>8487967.3900000006</v>
      </c>
    </row>
    <row r="12" spans="3:19" x14ac:dyDescent="0.25">
      <c r="C12" s="34" t="s">
        <v>1</v>
      </c>
      <c r="D12" s="59">
        <f>D13+D14+D15+D16+D17</f>
        <v>105209813</v>
      </c>
      <c r="E12" s="20">
        <f t="shared" ref="E12:N12" si="1">+E13+E14+E15+E16+E17</f>
        <v>0</v>
      </c>
      <c r="F12" s="20">
        <f t="shared" si="1"/>
        <v>7623267.6799999997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ref="O12:Q12" si="2">+O13+O14+O15+O16+O17</f>
        <v>0</v>
      </c>
      <c r="P12" s="20">
        <f t="shared" si="2"/>
        <v>0</v>
      </c>
      <c r="Q12" s="20">
        <f t="shared" si="2"/>
        <v>0</v>
      </c>
      <c r="R12" s="20">
        <f>+R13+R14+R15+R16+R17</f>
        <v>7623267.6799999997</v>
      </c>
    </row>
    <row r="13" spans="3:19" x14ac:dyDescent="0.25">
      <c r="C13" s="35" t="s">
        <v>2</v>
      </c>
      <c r="D13" s="60">
        <v>90010000</v>
      </c>
      <c r="E13" s="23">
        <v>0</v>
      </c>
      <c r="F13" s="26">
        <v>6478440.0800000001</v>
      </c>
      <c r="G13" s="26">
        <v>0</v>
      </c>
      <c r="H13" s="27">
        <v>0</v>
      </c>
      <c r="I13" s="28">
        <v>0</v>
      </c>
      <c r="J13" s="27">
        <v>0</v>
      </c>
      <c r="K13" s="27">
        <v>0</v>
      </c>
      <c r="L13" s="27">
        <v>0</v>
      </c>
      <c r="M13" s="27">
        <v>0</v>
      </c>
      <c r="N13" s="22">
        <v>0</v>
      </c>
      <c r="O13" s="22">
        <v>0</v>
      </c>
      <c r="P13" s="22">
        <v>0</v>
      </c>
      <c r="Q13" s="22">
        <v>0</v>
      </c>
      <c r="R13" s="21">
        <f>SUM(F13:Q13)</f>
        <v>6478440.0800000001</v>
      </c>
      <c r="S13" s="16"/>
    </row>
    <row r="14" spans="3:19" x14ac:dyDescent="0.25">
      <c r="C14" s="35" t="s">
        <v>3</v>
      </c>
      <c r="D14" s="60">
        <v>3896200</v>
      </c>
      <c r="E14" s="23">
        <v>0</v>
      </c>
      <c r="F14" s="28">
        <v>163000</v>
      </c>
      <c r="G14" s="28">
        <v>0</v>
      </c>
      <c r="H14" s="29">
        <v>0</v>
      </c>
      <c r="I14" s="28">
        <v>0</v>
      </c>
      <c r="J14" s="27">
        <v>0</v>
      </c>
      <c r="K14" s="27">
        <v>0</v>
      </c>
      <c r="L14" s="27">
        <v>0</v>
      </c>
      <c r="M14" s="27">
        <v>0</v>
      </c>
      <c r="N14" s="22">
        <v>0</v>
      </c>
      <c r="O14" s="22">
        <v>0</v>
      </c>
      <c r="P14" s="22">
        <v>0</v>
      </c>
      <c r="Q14" s="22">
        <v>0</v>
      </c>
      <c r="R14" s="21">
        <f>SUM(F14:Q14)</f>
        <v>163000</v>
      </c>
    </row>
    <row r="15" spans="3:19" x14ac:dyDescent="0.25">
      <c r="C15" s="35" t="s">
        <v>4</v>
      </c>
      <c r="D15" s="60">
        <v>50000</v>
      </c>
      <c r="E15" s="23">
        <v>0</v>
      </c>
      <c r="F15" s="26">
        <v>0</v>
      </c>
      <c r="G15" s="26">
        <v>0</v>
      </c>
      <c r="H15" s="27">
        <v>0</v>
      </c>
      <c r="I15" s="28">
        <v>0</v>
      </c>
      <c r="J15" s="27">
        <v>0</v>
      </c>
      <c r="K15" s="27">
        <v>0</v>
      </c>
      <c r="L15" s="27">
        <v>0</v>
      </c>
      <c r="M15" s="27">
        <v>0</v>
      </c>
      <c r="N15" s="22">
        <v>0</v>
      </c>
      <c r="O15" s="22">
        <v>0</v>
      </c>
      <c r="P15" s="22">
        <v>0</v>
      </c>
      <c r="Q15" s="22">
        <v>0</v>
      </c>
      <c r="R15" s="21">
        <f>SUM(F15:Q15)</f>
        <v>0</v>
      </c>
      <c r="S15" s="8"/>
    </row>
    <row r="16" spans="3:19" x14ac:dyDescent="0.25">
      <c r="C16" s="35" t="s">
        <v>5</v>
      </c>
      <c r="D16" s="60">
        <v>0</v>
      </c>
      <c r="E16" s="23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2">
        <v>0</v>
      </c>
      <c r="O16" s="22">
        <v>0</v>
      </c>
      <c r="P16" s="22">
        <v>0</v>
      </c>
      <c r="Q16" s="22">
        <v>0</v>
      </c>
      <c r="R16" s="21">
        <f>SUM(F16:Q16)</f>
        <v>0</v>
      </c>
    </row>
    <row r="17" spans="3:18" x14ac:dyDescent="0.25">
      <c r="C17" s="35" t="s">
        <v>6</v>
      </c>
      <c r="D17" s="60">
        <v>11253613</v>
      </c>
      <c r="E17" s="23">
        <v>0</v>
      </c>
      <c r="F17" s="28">
        <v>981827.6</v>
      </c>
      <c r="G17" s="28">
        <v>0</v>
      </c>
      <c r="H17" s="29">
        <v>0</v>
      </c>
      <c r="I17" s="28">
        <v>0</v>
      </c>
      <c r="J17" s="29">
        <v>0</v>
      </c>
      <c r="K17" s="29">
        <v>0</v>
      </c>
      <c r="L17" s="29">
        <v>0</v>
      </c>
      <c r="M17" s="29">
        <v>0</v>
      </c>
      <c r="N17" s="22">
        <v>0</v>
      </c>
      <c r="O17" s="22">
        <v>0</v>
      </c>
      <c r="P17" s="22">
        <v>0</v>
      </c>
      <c r="Q17" s="22">
        <v>0</v>
      </c>
      <c r="R17" s="21">
        <f t="shared" ref="R17:R75" si="3">SUM(F17:Q17)</f>
        <v>981827.6</v>
      </c>
    </row>
    <row r="18" spans="3:18" x14ac:dyDescent="0.25">
      <c r="C18" s="34" t="s">
        <v>7</v>
      </c>
      <c r="D18" s="59">
        <f>D19+D20+D21+D22+D24+D23+D25+D26+D27</f>
        <v>49723000</v>
      </c>
      <c r="E18" s="20">
        <f t="shared" ref="E18:N18" si="4">+E19+E20+E21+E22+E23+E24+E25+E26+E27</f>
        <v>0</v>
      </c>
      <c r="F18" s="20">
        <f t="shared" si="4"/>
        <v>864699.71000000008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0">
        <f t="shared" si="4"/>
        <v>0</v>
      </c>
      <c r="L18" s="20">
        <f t="shared" si="4"/>
        <v>0</v>
      </c>
      <c r="M18" s="20">
        <f t="shared" si="4"/>
        <v>0</v>
      </c>
      <c r="N18" s="20">
        <f t="shared" si="4"/>
        <v>0</v>
      </c>
      <c r="O18" s="20">
        <f t="shared" ref="O18:R18" si="5">+O19+O20+O21+O22+O23+O24+O25+O26+O27</f>
        <v>0</v>
      </c>
      <c r="P18" s="20">
        <f t="shared" si="5"/>
        <v>0</v>
      </c>
      <c r="Q18" s="20">
        <f t="shared" si="5"/>
        <v>0</v>
      </c>
      <c r="R18" s="20">
        <f t="shared" si="5"/>
        <v>864699.71000000008</v>
      </c>
    </row>
    <row r="19" spans="3:18" x14ac:dyDescent="0.25">
      <c r="C19" s="35" t="s">
        <v>8</v>
      </c>
      <c r="D19" s="60">
        <v>5850000</v>
      </c>
      <c r="E19" s="23">
        <v>0</v>
      </c>
      <c r="F19" s="26">
        <v>373716.31</v>
      </c>
      <c r="G19" s="26">
        <v>0</v>
      </c>
      <c r="H19" s="27">
        <v>0</v>
      </c>
      <c r="I19" s="28">
        <v>0</v>
      </c>
      <c r="J19" s="27">
        <v>0</v>
      </c>
      <c r="K19" s="27">
        <v>0</v>
      </c>
      <c r="L19" s="27">
        <v>0</v>
      </c>
      <c r="M19" s="27">
        <v>0</v>
      </c>
      <c r="N19" s="22">
        <v>0</v>
      </c>
      <c r="O19" s="22">
        <v>0</v>
      </c>
      <c r="P19" s="22">
        <v>0</v>
      </c>
      <c r="Q19" s="22">
        <v>0</v>
      </c>
      <c r="R19" s="21">
        <f t="shared" si="3"/>
        <v>373716.31</v>
      </c>
    </row>
    <row r="20" spans="3:18" x14ac:dyDescent="0.25">
      <c r="C20" s="35" t="s">
        <v>9</v>
      </c>
      <c r="D20" s="60">
        <v>10050000</v>
      </c>
      <c r="E20" s="23">
        <v>0</v>
      </c>
      <c r="F20" s="26">
        <v>0</v>
      </c>
      <c r="G20" s="26">
        <v>0</v>
      </c>
      <c r="H20" s="26">
        <v>0</v>
      </c>
      <c r="I20" s="26">
        <v>0</v>
      </c>
      <c r="J20" s="29">
        <v>0</v>
      </c>
      <c r="K20" s="29">
        <v>0</v>
      </c>
      <c r="L20" s="29">
        <v>0</v>
      </c>
      <c r="M20" s="29">
        <v>0</v>
      </c>
      <c r="N20" s="22">
        <v>0</v>
      </c>
      <c r="O20" s="22">
        <v>0</v>
      </c>
      <c r="P20" s="22">
        <v>0</v>
      </c>
      <c r="Q20" s="22">
        <v>0</v>
      </c>
      <c r="R20" s="21">
        <f t="shared" si="3"/>
        <v>0</v>
      </c>
    </row>
    <row r="21" spans="3:18" x14ac:dyDescent="0.25">
      <c r="C21" s="35" t="s">
        <v>10</v>
      </c>
      <c r="D21" s="60">
        <v>2570000</v>
      </c>
      <c r="E21" s="23">
        <v>0</v>
      </c>
      <c r="F21" s="26">
        <v>198550</v>
      </c>
      <c r="G21" s="26">
        <v>0</v>
      </c>
      <c r="H21" s="26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2">
        <v>0</v>
      </c>
      <c r="O21" s="22">
        <v>0</v>
      </c>
      <c r="P21" s="22">
        <v>0</v>
      </c>
      <c r="Q21" s="22">
        <v>0</v>
      </c>
      <c r="R21" s="21">
        <f t="shared" si="3"/>
        <v>198550</v>
      </c>
    </row>
    <row r="22" spans="3:18" x14ac:dyDescent="0.25">
      <c r="C22" s="35" t="s">
        <v>11</v>
      </c>
      <c r="D22" s="60">
        <v>80000</v>
      </c>
      <c r="E22" s="23">
        <v>0</v>
      </c>
      <c r="F22" s="27">
        <v>0</v>
      </c>
      <c r="G22" s="26">
        <v>0</v>
      </c>
      <c r="H22" s="26">
        <v>0</v>
      </c>
      <c r="I22" s="26">
        <v>0</v>
      </c>
      <c r="J22" s="27">
        <v>0</v>
      </c>
      <c r="K22" s="27">
        <v>0</v>
      </c>
      <c r="L22" s="27">
        <v>0</v>
      </c>
      <c r="M22" s="27">
        <v>0</v>
      </c>
      <c r="N22" s="22">
        <v>0</v>
      </c>
      <c r="O22" s="22">
        <v>0</v>
      </c>
      <c r="P22" s="22">
        <v>0</v>
      </c>
      <c r="Q22" s="22">
        <v>0</v>
      </c>
      <c r="R22" s="21">
        <f t="shared" si="3"/>
        <v>0</v>
      </c>
    </row>
    <row r="23" spans="3:18" x14ac:dyDescent="0.25">
      <c r="C23" s="35" t="s">
        <v>12</v>
      </c>
      <c r="D23" s="60">
        <v>5788000</v>
      </c>
      <c r="E23" s="23">
        <v>0</v>
      </c>
      <c r="F23" s="26">
        <v>292433.40000000002</v>
      </c>
      <c r="G23" s="28">
        <v>0</v>
      </c>
      <c r="H23" s="27">
        <v>0</v>
      </c>
      <c r="I23" s="26">
        <v>0</v>
      </c>
      <c r="J23" s="27">
        <v>0</v>
      </c>
      <c r="K23" s="27">
        <v>0</v>
      </c>
      <c r="L23" s="27">
        <v>0</v>
      </c>
      <c r="M23" s="27">
        <v>0</v>
      </c>
      <c r="N23" s="22">
        <v>0</v>
      </c>
      <c r="O23" s="22">
        <v>0</v>
      </c>
      <c r="P23" s="22">
        <v>0</v>
      </c>
      <c r="Q23" s="22">
        <v>0</v>
      </c>
      <c r="R23" s="21">
        <f t="shared" si="3"/>
        <v>292433.40000000002</v>
      </c>
    </row>
    <row r="24" spans="3:18" x14ac:dyDescent="0.25">
      <c r="C24" s="35" t="s">
        <v>13</v>
      </c>
      <c r="D24" s="60">
        <v>530000</v>
      </c>
      <c r="E24" s="23">
        <v>0</v>
      </c>
      <c r="F24" s="26">
        <v>0</v>
      </c>
      <c r="G24" s="26">
        <v>0</v>
      </c>
      <c r="H24" s="26">
        <v>0</v>
      </c>
      <c r="I24" s="26">
        <v>0</v>
      </c>
      <c r="J24" s="27">
        <v>0</v>
      </c>
      <c r="K24" s="27">
        <v>0</v>
      </c>
      <c r="L24" s="27">
        <v>0</v>
      </c>
      <c r="M24" s="27">
        <v>0</v>
      </c>
      <c r="N24" s="22">
        <v>0</v>
      </c>
      <c r="O24" s="22">
        <v>0</v>
      </c>
      <c r="P24" s="22">
        <v>0</v>
      </c>
      <c r="Q24" s="22">
        <v>0</v>
      </c>
      <c r="R24" s="21">
        <f t="shared" si="3"/>
        <v>0</v>
      </c>
    </row>
    <row r="25" spans="3:18" x14ac:dyDescent="0.25">
      <c r="C25" s="35" t="s">
        <v>14</v>
      </c>
      <c r="D25" s="60">
        <v>7290000</v>
      </c>
      <c r="E25" s="23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31">
        <v>0</v>
      </c>
      <c r="L25" s="28">
        <v>0</v>
      </c>
      <c r="M25" s="31">
        <v>0</v>
      </c>
      <c r="N25" s="22">
        <v>0</v>
      </c>
      <c r="O25" s="22">
        <v>0</v>
      </c>
      <c r="P25" s="22">
        <v>0</v>
      </c>
      <c r="Q25" s="22">
        <v>0</v>
      </c>
      <c r="R25" s="21">
        <f t="shared" si="3"/>
        <v>0</v>
      </c>
    </row>
    <row r="26" spans="3:18" x14ac:dyDescent="0.25">
      <c r="C26" s="35" t="s">
        <v>15</v>
      </c>
      <c r="D26" s="60">
        <v>13350000</v>
      </c>
      <c r="E26" s="23">
        <v>0</v>
      </c>
      <c r="F26" s="26">
        <v>0</v>
      </c>
      <c r="G26" s="26">
        <v>0</v>
      </c>
      <c r="H26" s="28">
        <v>0</v>
      </c>
      <c r="I26" s="28">
        <v>0</v>
      </c>
      <c r="J26" s="26">
        <v>0</v>
      </c>
      <c r="K26" s="31">
        <v>0</v>
      </c>
      <c r="L26" s="26">
        <v>0</v>
      </c>
      <c r="M26" s="31">
        <v>0</v>
      </c>
      <c r="N26" s="22">
        <v>0</v>
      </c>
      <c r="O26" s="22">
        <v>0</v>
      </c>
      <c r="P26" s="22">
        <v>0</v>
      </c>
      <c r="Q26" s="22">
        <v>0</v>
      </c>
      <c r="R26" s="21">
        <f t="shared" si="3"/>
        <v>0</v>
      </c>
    </row>
    <row r="27" spans="3:18" x14ac:dyDescent="0.25">
      <c r="C27" s="35" t="s">
        <v>16</v>
      </c>
      <c r="D27" s="60">
        <v>4215000</v>
      </c>
      <c r="E27" s="23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2">
        <v>0</v>
      </c>
      <c r="L27" s="26">
        <v>0</v>
      </c>
      <c r="M27" s="32">
        <v>0</v>
      </c>
      <c r="N27" s="22">
        <v>0</v>
      </c>
      <c r="O27" s="22">
        <v>0</v>
      </c>
      <c r="P27" s="22">
        <v>0</v>
      </c>
      <c r="Q27" s="22">
        <v>0</v>
      </c>
      <c r="R27" s="21">
        <f t="shared" si="3"/>
        <v>0</v>
      </c>
    </row>
    <row r="28" spans="3:18" x14ac:dyDescent="0.25">
      <c r="C28" s="34" t="s">
        <v>17</v>
      </c>
      <c r="D28" s="59">
        <f>D29+D30+D31+D32+D33+D34+D35+D36+D37</f>
        <v>21810654</v>
      </c>
      <c r="E28" s="20">
        <f t="shared" ref="E28:N28" si="6">+E29+E30+E31+E32+E33+E34+E35+E36+E37</f>
        <v>0</v>
      </c>
      <c r="F28" s="20">
        <f t="shared" si="6"/>
        <v>0</v>
      </c>
      <c r="G28" s="20">
        <f t="shared" si="6"/>
        <v>0</v>
      </c>
      <c r="H28" s="20">
        <f t="shared" si="6"/>
        <v>0</v>
      </c>
      <c r="I28" s="20">
        <f t="shared" si="6"/>
        <v>0</v>
      </c>
      <c r="J28" s="20">
        <f t="shared" si="6"/>
        <v>0</v>
      </c>
      <c r="K28" s="20">
        <f t="shared" si="6"/>
        <v>0</v>
      </c>
      <c r="L28" s="20">
        <f t="shared" si="6"/>
        <v>0</v>
      </c>
      <c r="M28" s="20">
        <f t="shared" si="6"/>
        <v>0</v>
      </c>
      <c r="N28" s="20">
        <f t="shared" si="6"/>
        <v>0</v>
      </c>
      <c r="O28" s="20">
        <f t="shared" ref="O28:R28" si="7">+O29+O30+O31+O32+O33+O34+O35+O36+O37</f>
        <v>0</v>
      </c>
      <c r="P28" s="20">
        <f t="shared" si="7"/>
        <v>0</v>
      </c>
      <c r="Q28" s="20">
        <f t="shared" si="7"/>
        <v>0</v>
      </c>
      <c r="R28" s="20">
        <f t="shared" si="7"/>
        <v>0</v>
      </c>
    </row>
    <row r="29" spans="3:18" x14ac:dyDescent="0.25">
      <c r="C29" s="35" t="s">
        <v>18</v>
      </c>
      <c r="D29" s="60">
        <v>600000</v>
      </c>
      <c r="E29" s="23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31">
        <v>0</v>
      </c>
      <c r="L29" s="26">
        <v>0</v>
      </c>
      <c r="M29" s="31">
        <v>0</v>
      </c>
      <c r="N29" s="22">
        <v>0</v>
      </c>
      <c r="O29" s="22">
        <v>0</v>
      </c>
      <c r="P29" s="22">
        <v>0</v>
      </c>
      <c r="Q29" s="22">
        <v>0</v>
      </c>
      <c r="R29" s="21">
        <f t="shared" si="3"/>
        <v>0</v>
      </c>
    </row>
    <row r="30" spans="3:18" x14ac:dyDescent="0.25">
      <c r="C30" s="35" t="s">
        <v>19</v>
      </c>
      <c r="D30" s="60">
        <v>10817089</v>
      </c>
      <c r="E30" s="23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2">
        <v>0</v>
      </c>
      <c r="O30" s="22">
        <v>0</v>
      </c>
      <c r="P30" s="22">
        <v>0</v>
      </c>
      <c r="Q30" s="22">
        <v>0</v>
      </c>
      <c r="R30" s="21">
        <f t="shared" si="3"/>
        <v>0</v>
      </c>
    </row>
    <row r="31" spans="3:18" x14ac:dyDescent="0.25">
      <c r="C31" s="35" t="s">
        <v>20</v>
      </c>
      <c r="D31" s="60">
        <v>600000</v>
      </c>
      <c r="E31" s="23">
        <v>0</v>
      </c>
      <c r="F31" s="26">
        <v>0</v>
      </c>
      <c r="G31" s="26">
        <v>0</v>
      </c>
      <c r="H31" s="26">
        <v>0</v>
      </c>
      <c r="I31" s="28">
        <v>0</v>
      </c>
      <c r="J31" s="26">
        <v>0</v>
      </c>
      <c r="K31" s="26">
        <v>0</v>
      </c>
      <c r="L31" s="26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1">
        <f t="shared" si="3"/>
        <v>0</v>
      </c>
    </row>
    <row r="32" spans="3:18" x14ac:dyDescent="0.25">
      <c r="C32" s="35" t="s">
        <v>21</v>
      </c>
      <c r="D32" s="60">
        <v>10000</v>
      </c>
      <c r="E32" s="23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1">
        <f t="shared" si="3"/>
        <v>0</v>
      </c>
    </row>
    <row r="33" spans="3:18" x14ac:dyDescent="0.25">
      <c r="C33" s="35" t="s">
        <v>22</v>
      </c>
      <c r="D33" s="60">
        <v>850000</v>
      </c>
      <c r="E33" s="23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1">
        <f t="shared" si="3"/>
        <v>0</v>
      </c>
    </row>
    <row r="34" spans="3:18" x14ac:dyDescent="0.25">
      <c r="C34" s="35" t="s">
        <v>23</v>
      </c>
      <c r="D34" s="60">
        <v>1125000</v>
      </c>
      <c r="E34" s="23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2">
        <v>0</v>
      </c>
      <c r="O34" s="22">
        <v>0</v>
      </c>
      <c r="P34" s="22">
        <v>0</v>
      </c>
      <c r="Q34" s="22">
        <v>0</v>
      </c>
      <c r="R34" s="21">
        <f t="shared" si="3"/>
        <v>0</v>
      </c>
    </row>
    <row r="35" spans="3:18" x14ac:dyDescent="0.25">
      <c r="C35" s="35" t="s">
        <v>24</v>
      </c>
      <c r="D35" s="60">
        <v>5500000</v>
      </c>
      <c r="E35" s="23">
        <v>0</v>
      </c>
      <c r="F35" s="26">
        <v>0</v>
      </c>
      <c r="G35" s="26">
        <v>0</v>
      </c>
      <c r="H35" s="26">
        <v>0</v>
      </c>
      <c r="I35" s="28">
        <v>0</v>
      </c>
      <c r="J35" s="26">
        <v>0</v>
      </c>
      <c r="K35" s="26">
        <v>0</v>
      </c>
      <c r="L35" s="32">
        <v>0</v>
      </c>
      <c r="M35" s="26">
        <v>0</v>
      </c>
      <c r="N35" s="22">
        <v>0</v>
      </c>
      <c r="O35" s="22">
        <v>0</v>
      </c>
      <c r="P35" s="22">
        <v>0</v>
      </c>
      <c r="Q35" s="22">
        <v>0</v>
      </c>
      <c r="R35" s="21">
        <f t="shared" si="3"/>
        <v>0</v>
      </c>
    </row>
    <row r="36" spans="3:18" x14ac:dyDescent="0.25">
      <c r="C36" s="35" t="s">
        <v>25</v>
      </c>
      <c r="D36" s="60">
        <v>0</v>
      </c>
      <c r="E36" s="23">
        <v>0</v>
      </c>
      <c r="F36" s="26">
        <v>0</v>
      </c>
      <c r="G36" s="26">
        <v>0</v>
      </c>
      <c r="H36" s="26">
        <v>0</v>
      </c>
      <c r="I36" s="26">
        <v>0</v>
      </c>
      <c r="J36" s="27">
        <v>0</v>
      </c>
      <c r="K36" s="27">
        <v>0</v>
      </c>
      <c r="L36" s="27">
        <v>0</v>
      </c>
      <c r="M36" s="26">
        <v>0</v>
      </c>
      <c r="N36" s="22">
        <v>0</v>
      </c>
      <c r="O36" s="22">
        <v>0</v>
      </c>
      <c r="P36" s="22">
        <v>0</v>
      </c>
      <c r="Q36" s="22">
        <v>0</v>
      </c>
      <c r="R36" s="21">
        <f t="shared" si="3"/>
        <v>0</v>
      </c>
    </row>
    <row r="37" spans="3:18" x14ac:dyDescent="0.25">
      <c r="C37" s="35" t="s">
        <v>26</v>
      </c>
      <c r="D37" s="60">
        <v>2308565</v>
      </c>
      <c r="E37" s="23">
        <v>0</v>
      </c>
      <c r="F37" s="26">
        <v>0</v>
      </c>
      <c r="G37" s="26">
        <v>0</v>
      </c>
      <c r="H37" s="26">
        <v>0</v>
      </c>
      <c r="I37" s="28">
        <v>0</v>
      </c>
      <c r="J37" s="26">
        <v>0</v>
      </c>
      <c r="K37" s="31">
        <v>0</v>
      </c>
      <c r="L37" s="32">
        <v>0</v>
      </c>
      <c r="M37" s="26">
        <v>0</v>
      </c>
      <c r="N37" s="22">
        <v>0</v>
      </c>
      <c r="O37" s="22">
        <v>0</v>
      </c>
      <c r="P37" s="22">
        <v>0</v>
      </c>
      <c r="Q37" s="22">
        <v>0</v>
      </c>
      <c r="R37" s="21">
        <f t="shared" si="3"/>
        <v>0</v>
      </c>
    </row>
    <row r="38" spans="3:18" x14ac:dyDescent="0.25">
      <c r="C38" s="34" t="s">
        <v>27</v>
      </c>
      <c r="D38" s="59">
        <v>0</v>
      </c>
      <c r="E38" s="20">
        <f>+E39+E40+E41+E42+E43+E44+E45+E46</f>
        <v>0</v>
      </c>
      <c r="F38" s="20">
        <f>+F39+F40+F41+F42+F43+F44+F45+F46</f>
        <v>0</v>
      </c>
      <c r="G38" s="20">
        <f>+G39+G40+G41+G42+G43+G45+G46</f>
        <v>0</v>
      </c>
      <c r="H38" s="20">
        <f t="shared" ref="H38:N38" si="8">+H39+H40+H41+H42+H43+H44+H45+H46</f>
        <v>0</v>
      </c>
      <c r="I38" s="20">
        <f t="shared" si="8"/>
        <v>0</v>
      </c>
      <c r="J38" s="20">
        <f t="shared" si="8"/>
        <v>0</v>
      </c>
      <c r="K38" s="20">
        <f t="shared" si="8"/>
        <v>0</v>
      </c>
      <c r="L38" s="20">
        <f t="shared" si="8"/>
        <v>0</v>
      </c>
      <c r="M38" s="20">
        <f t="shared" si="8"/>
        <v>0</v>
      </c>
      <c r="N38" s="20">
        <f t="shared" si="8"/>
        <v>0</v>
      </c>
      <c r="O38" s="20">
        <f t="shared" ref="O38:R38" si="9">+O39+O40+O41+O42+O43+O44+O45+O46</f>
        <v>0</v>
      </c>
      <c r="P38" s="20">
        <f t="shared" si="9"/>
        <v>0</v>
      </c>
      <c r="Q38" s="20">
        <f t="shared" si="9"/>
        <v>0</v>
      </c>
      <c r="R38" s="20">
        <f t="shared" si="9"/>
        <v>0</v>
      </c>
    </row>
    <row r="39" spans="3:18" x14ac:dyDescent="0.25">
      <c r="C39" s="35" t="s">
        <v>28</v>
      </c>
      <c r="D39" s="60">
        <v>0</v>
      </c>
      <c r="E39" s="23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32">
        <v>0</v>
      </c>
      <c r="M39" s="26">
        <v>0</v>
      </c>
      <c r="N39" s="22">
        <v>0</v>
      </c>
      <c r="O39" s="22">
        <v>0</v>
      </c>
      <c r="P39" s="22">
        <v>0</v>
      </c>
      <c r="Q39" s="22">
        <v>0</v>
      </c>
      <c r="R39" s="21">
        <f t="shared" si="3"/>
        <v>0</v>
      </c>
    </row>
    <row r="40" spans="3:18" x14ac:dyDescent="0.25">
      <c r="C40" s="35" t="s">
        <v>29</v>
      </c>
      <c r="D40" s="60">
        <v>0</v>
      </c>
      <c r="E40" s="23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32">
        <v>0</v>
      </c>
      <c r="M40" s="26">
        <v>0</v>
      </c>
      <c r="N40" s="22">
        <v>0</v>
      </c>
      <c r="O40" s="22">
        <v>0</v>
      </c>
      <c r="P40" s="22">
        <v>0</v>
      </c>
      <c r="Q40" s="22">
        <v>0</v>
      </c>
      <c r="R40" s="21">
        <f t="shared" si="3"/>
        <v>0</v>
      </c>
    </row>
    <row r="41" spans="3:18" x14ac:dyDescent="0.25">
      <c r="C41" s="35" t="s">
        <v>30</v>
      </c>
      <c r="D41" s="60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1">
        <f t="shared" si="3"/>
        <v>0</v>
      </c>
    </row>
    <row r="42" spans="3:18" x14ac:dyDescent="0.25">
      <c r="C42" s="35" t="s">
        <v>31</v>
      </c>
      <c r="D42" s="60">
        <v>0</v>
      </c>
      <c r="E42" s="23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32">
        <v>0</v>
      </c>
      <c r="M42" s="26">
        <v>0</v>
      </c>
      <c r="N42" s="22">
        <v>0</v>
      </c>
      <c r="O42" s="22">
        <v>0</v>
      </c>
      <c r="P42" s="22">
        <v>0</v>
      </c>
      <c r="Q42" s="22">
        <v>0</v>
      </c>
      <c r="R42" s="21">
        <f t="shared" si="3"/>
        <v>0</v>
      </c>
    </row>
    <row r="43" spans="3:18" x14ac:dyDescent="0.25">
      <c r="C43" s="35" t="s">
        <v>32</v>
      </c>
      <c r="D43" s="60">
        <v>0</v>
      </c>
      <c r="E43" s="23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32">
        <v>0</v>
      </c>
      <c r="M43" s="26">
        <v>0</v>
      </c>
      <c r="N43" s="22">
        <v>0</v>
      </c>
      <c r="O43" s="22">
        <v>0</v>
      </c>
      <c r="P43" s="22">
        <v>0</v>
      </c>
      <c r="Q43" s="22">
        <v>0</v>
      </c>
      <c r="R43" s="21">
        <f t="shared" si="3"/>
        <v>0</v>
      </c>
    </row>
    <row r="44" spans="3:18" x14ac:dyDescent="0.25">
      <c r="C44" s="35" t="s">
        <v>33</v>
      </c>
      <c r="D44" s="60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1">
        <f t="shared" si="3"/>
        <v>0</v>
      </c>
    </row>
    <row r="45" spans="3:18" x14ac:dyDescent="0.25">
      <c r="C45" s="35" t="s">
        <v>34</v>
      </c>
      <c r="D45" s="60">
        <v>0</v>
      </c>
      <c r="E45" s="23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6">
        <v>0</v>
      </c>
      <c r="N45" s="22">
        <v>0</v>
      </c>
      <c r="O45" s="22">
        <v>0</v>
      </c>
      <c r="P45" s="22">
        <v>0</v>
      </c>
      <c r="Q45" s="22">
        <v>0</v>
      </c>
      <c r="R45" s="21">
        <f t="shared" si="3"/>
        <v>0</v>
      </c>
    </row>
    <row r="46" spans="3:18" x14ac:dyDescent="0.25">
      <c r="C46" s="35" t="s">
        <v>35</v>
      </c>
      <c r="D46" s="60">
        <v>0</v>
      </c>
      <c r="E46" s="23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32">
        <v>0</v>
      </c>
      <c r="M46" s="26">
        <v>0</v>
      </c>
      <c r="N46" s="22">
        <v>0</v>
      </c>
      <c r="O46" s="22">
        <v>0</v>
      </c>
      <c r="P46" s="22">
        <v>0</v>
      </c>
      <c r="Q46" s="22">
        <v>0</v>
      </c>
      <c r="R46" s="21">
        <f t="shared" si="3"/>
        <v>0</v>
      </c>
    </row>
    <row r="47" spans="3:18" s="55" customFormat="1" x14ac:dyDescent="0.25">
      <c r="C47" s="34" t="s">
        <v>36</v>
      </c>
      <c r="D47" s="59">
        <v>0</v>
      </c>
      <c r="E47" s="20">
        <f t="shared" ref="E47:N47" si="10">+E48+E49+E50+E51+E52+E53</f>
        <v>0</v>
      </c>
      <c r="F47" s="30">
        <f t="shared" si="10"/>
        <v>0</v>
      </c>
      <c r="G47" s="30">
        <f t="shared" si="10"/>
        <v>0</v>
      </c>
      <c r="H47" s="30">
        <f t="shared" si="10"/>
        <v>0</v>
      </c>
      <c r="I47" s="30">
        <f t="shared" si="10"/>
        <v>0</v>
      </c>
      <c r="J47" s="30">
        <f t="shared" si="10"/>
        <v>0</v>
      </c>
      <c r="K47" s="30">
        <f t="shared" si="10"/>
        <v>0</v>
      </c>
      <c r="L47" s="30">
        <f t="shared" si="10"/>
        <v>0</v>
      </c>
      <c r="M47" s="54">
        <f t="shared" si="10"/>
        <v>0</v>
      </c>
      <c r="N47" s="54">
        <f t="shared" si="10"/>
        <v>0</v>
      </c>
      <c r="O47" s="54">
        <f t="shared" ref="O47:R47" si="11">+O48+O49+O50+O51+O52+O53</f>
        <v>0</v>
      </c>
      <c r="P47" s="54">
        <f t="shared" si="11"/>
        <v>0</v>
      </c>
      <c r="Q47" s="54">
        <f t="shared" si="11"/>
        <v>0</v>
      </c>
      <c r="R47" s="54">
        <f t="shared" si="11"/>
        <v>0</v>
      </c>
    </row>
    <row r="48" spans="3:18" x14ac:dyDescent="0.25">
      <c r="C48" s="35" t="s">
        <v>37</v>
      </c>
      <c r="D48" s="60">
        <v>0</v>
      </c>
      <c r="E48" s="23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32">
        <v>0</v>
      </c>
      <c r="M48" s="26">
        <v>0</v>
      </c>
      <c r="N48" s="22">
        <v>0</v>
      </c>
      <c r="O48" s="22">
        <v>0</v>
      </c>
      <c r="P48" s="22">
        <v>0</v>
      </c>
      <c r="Q48" s="22">
        <v>0</v>
      </c>
      <c r="R48" s="21">
        <f t="shared" si="3"/>
        <v>0</v>
      </c>
    </row>
    <row r="49" spans="3:18" x14ac:dyDescent="0.25">
      <c r="C49" s="35" t="s">
        <v>38</v>
      </c>
      <c r="D49" s="60">
        <v>0</v>
      </c>
      <c r="E49" s="23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32">
        <v>0</v>
      </c>
      <c r="M49" s="26">
        <v>0</v>
      </c>
      <c r="N49" s="22">
        <v>0</v>
      </c>
      <c r="O49" s="22">
        <v>0</v>
      </c>
      <c r="P49" s="22">
        <v>0</v>
      </c>
      <c r="Q49" s="22">
        <v>0</v>
      </c>
      <c r="R49" s="21">
        <f t="shared" si="3"/>
        <v>0</v>
      </c>
    </row>
    <row r="50" spans="3:18" x14ac:dyDescent="0.25">
      <c r="C50" s="35" t="s">
        <v>39</v>
      </c>
      <c r="D50" s="60">
        <v>0</v>
      </c>
      <c r="E50" s="23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32">
        <v>0</v>
      </c>
      <c r="M50" s="26">
        <v>0</v>
      </c>
      <c r="N50" s="22">
        <v>0</v>
      </c>
      <c r="O50" s="22">
        <v>0</v>
      </c>
      <c r="P50" s="22">
        <v>0</v>
      </c>
      <c r="Q50" s="22">
        <v>0</v>
      </c>
      <c r="R50" s="21">
        <f t="shared" si="3"/>
        <v>0</v>
      </c>
    </row>
    <row r="51" spans="3:18" x14ac:dyDescent="0.25">
      <c r="C51" s="35" t="s">
        <v>40</v>
      </c>
      <c r="D51" s="60">
        <v>0</v>
      </c>
      <c r="E51" s="23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32">
        <v>0</v>
      </c>
      <c r="M51" s="26">
        <v>0</v>
      </c>
      <c r="N51" s="22">
        <v>0</v>
      </c>
      <c r="O51" s="22">
        <v>0</v>
      </c>
      <c r="P51" s="22">
        <v>0</v>
      </c>
      <c r="Q51" s="22">
        <v>0</v>
      </c>
      <c r="R51" s="21">
        <f t="shared" si="3"/>
        <v>0</v>
      </c>
    </row>
    <row r="52" spans="3:18" x14ac:dyDescent="0.25">
      <c r="C52" s="35" t="s">
        <v>41</v>
      </c>
      <c r="D52" s="60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1">
        <f t="shared" si="3"/>
        <v>0</v>
      </c>
    </row>
    <row r="53" spans="3:18" x14ac:dyDescent="0.25">
      <c r="C53" s="35" t="s">
        <v>42</v>
      </c>
      <c r="D53" s="60">
        <v>0</v>
      </c>
      <c r="E53" s="23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32">
        <v>0</v>
      </c>
      <c r="M53" s="26">
        <v>0</v>
      </c>
      <c r="N53" s="22">
        <v>0</v>
      </c>
      <c r="O53" s="22">
        <v>0</v>
      </c>
      <c r="P53" s="22">
        <v>0</v>
      </c>
      <c r="Q53" s="22">
        <v>0</v>
      </c>
      <c r="R53" s="21">
        <f t="shared" si="3"/>
        <v>0</v>
      </c>
    </row>
    <row r="54" spans="3:18" s="55" customFormat="1" x14ac:dyDescent="0.25">
      <c r="C54" s="34" t="s">
        <v>43</v>
      </c>
      <c r="D54" s="59">
        <f>D55+D56+D57+D58+D59+D60+D61+D62+D63</f>
        <v>14195000</v>
      </c>
      <c r="E54" s="20">
        <f t="shared" ref="E54:L54" si="12">+E55+E56+E57+E58+E59+E60+E61+E62+E63</f>
        <v>0</v>
      </c>
      <c r="F54" s="30">
        <f t="shared" si="12"/>
        <v>0</v>
      </c>
      <c r="G54" s="30">
        <f t="shared" si="12"/>
        <v>0</v>
      </c>
      <c r="H54" s="30">
        <f t="shared" si="12"/>
        <v>0</v>
      </c>
      <c r="I54" s="30">
        <f t="shared" si="12"/>
        <v>0</v>
      </c>
      <c r="J54" s="30">
        <f t="shared" si="12"/>
        <v>0</v>
      </c>
      <c r="K54" s="30">
        <f t="shared" si="12"/>
        <v>0</v>
      </c>
      <c r="L54" s="30">
        <f t="shared" si="12"/>
        <v>0</v>
      </c>
      <c r="M54" s="54">
        <f>+M55+M56+M57+M58+M59+M61+M62+M63</f>
        <v>0</v>
      </c>
      <c r="N54" s="54">
        <f>+N55+N56+N57+N58+N59+N61+N62+N63</f>
        <v>0</v>
      </c>
      <c r="O54" s="54">
        <f t="shared" ref="O54:R54" si="13">+O55+O56+O57+O58+O59+O61+O62+O63</f>
        <v>0</v>
      </c>
      <c r="P54" s="54">
        <f t="shared" si="13"/>
        <v>0</v>
      </c>
      <c r="Q54" s="54">
        <f t="shared" si="13"/>
        <v>0</v>
      </c>
      <c r="R54" s="54">
        <f t="shared" si="13"/>
        <v>0</v>
      </c>
    </row>
    <row r="55" spans="3:18" x14ac:dyDescent="0.25">
      <c r="C55" s="35" t="s">
        <v>44</v>
      </c>
      <c r="D55" s="60">
        <v>1350000</v>
      </c>
      <c r="E55" s="23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32">
        <v>0</v>
      </c>
      <c r="L55" s="32">
        <v>0</v>
      </c>
      <c r="M55" s="26">
        <v>0</v>
      </c>
      <c r="N55" s="22">
        <v>0</v>
      </c>
      <c r="O55" s="22">
        <v>0</v>
      </c>
      <c r="P55" s="22">
        <v>0</v>
      </c>
      <c r="Q55" s="22">
        <v>0</v>
      </c>
      <c r="R55" s="21">
        <f t="shared" si="3"/>
        <v>0</v>
      </c>
    </row>
    <row r="56" spans="3:18" x14ac:dyDescent="0.25">
      <c r="C56" s="35" t="s">
        <v>45</v>
      </c>
      <c r="D56" s="60">
        <v>200000</v>
      </c>
      <c r="E56" s="23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1">
        <f t="shared" si="3"/>
        <v>0</v>
      </c>
    </row>
    <row r="57" spans="3:18" x14ac:dyDescent="0.25">
      <c r="C57" s="35" t="s">
        <v>46</v>
      </c>
      <c r="D57" s="60">
        <v>5000</v>
      </c>
      <c r="E57" s="23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32">
        <v>0</v>
      </c>
      <c r="L57" s="32">
        <v>0</v>
      </c>
      <c r="M57" s="26">
        <v>0</v>
      </c>
      <c r="N57" s="22">
        <v>0</v>
      </c>
      <c r="O57" s="22">
        <v>0</v>
      </c>
      <c r="P57" s="22">
        <v>0</v>
      </c>
      <c r="Q57" s="22">
        <v>0</v>
      </c>
      <c r="R57" s="21">
        <f t="shared" si="3"/>
        <v>0</v>
      </c>
    </row>
    <row r="58" spans="3:18" x14ac:dyDescent="0.25">
      <c r="C58" s="35" t="s">
        <v>47</v>
      </c>
      <c r="D58" s="60">
        <v>7000000</v>
      </c>
      <c r="E58" s="23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31">
        <v>0</v>
      </c>
      <c r="L58" s="32">
        <v>0</v>
      </c>
      <c r="M58" s="26">
        <v>0</v>
      </c>
      <c r="N58" s="22">
        <v>0</v>
      </c>
      <c r="O58" s="22">
        <v>0</v>
      </c>
      <c r="P58" s="22">
        <v>0</v>
      </c>
      <c r="Q58" s="22">
        <v>0</v>
      </c>
      <c r="R58" s="21">
        <f t="shared" si="3"/>
        <v>0</v>
      </c>
    </row>
    <row r="59" spans="3:18" x14ac:dyDescent="0.25">
      <c r="C59" s="35" t="s">
        <v>48</v>
      </c>
      <c r="D59" s="60">
        <v>5460000</v>
      </c>
      <c r="E59" s="23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31">
        <v>0</v>
      </c>
      <c r="L59" s="32">
        <v>0</v>
      </c>
      <c r="M59" s="26">
        <v>0</v>
      </c>
      <c r="N59" s="22">
        <v>0</v>
      </c>
      <c r="O59" s="22">
        <v>0</v>
      </c>
      <c r="P59" s="22">
        <v>0</v>
      </c>
      <c r="Q59" s="22">
        <v>0</v>
      </c>
      <c r="R59" s="21">
        <f t="shared" si="3"/>
        <v>0</v>
      </c>
    </row>
    <row r="60" spans="3:18" x14ac:dyDescent="0.25">
      <c r="C60" s="35" t="s">
        <v>49</v>
      </c>
      <c r="D60" s="60">
        <v>180000</v>
      </c>
      <c r="E60" s="23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32">
        <v>0</v>
      </c>
      <c r="L60" s="32">
        <v>0</v>
      </c>
      <c r="M60" s="26">
        <v>0</v>
      </c>
      <c r="N60" s="22">
        <v>0</v>
      </c>
      <c r="O60" s="22">
        <v>0</v>
      </c>
      <c r="P60" s="22">
        <v>0</v>
      </c>
      <c r="Q60" s="22">
        <v>0</v>
      </c>
      <c r="R60" s="21">
        <f t="shared" si="3"/>
        <v>0</v>
      </c>
    </row>
    <row r="61" spans="3:18" x14ac:dyDescent="0.25">
      <c r="C61" s="35" t="s">
        <v>50</v>
      </c>
      <c r="D61" s="60">
        <v>0</v>
      </c>
      <c r="E61" s="23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32">
        <v>0</v>
      </c>
      <c r="L61" s="32">
        <v>0</v>
      </c>
      <c r="M61" s="26">
        <v>0</v>
      </c>
      <c r="N61" s="22">
        <v>0</v>
      </c>
      <c r="O61" s="22">
        <v>0</v>
      </c>
      <c r="P61" s="22">
        <v>0</v>
      </c>
      <c r="Q61" s="22">
        <v>0</v>
      </c>
      <c r="R61" s="21">
        <f t="shared" si="3"/>
        <v>0</v>
      </c>
    </row>
    <row r="62" spans="3:18" x14ac:dyDescent="0.25">
      <c r="C62" s="35" t="s">
        <v>51</v>
      </c>
      <c r="D62" s="60">
        <v>0</v>
      </c>
      <c r="E62" s="23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32">
        <v>0</v>
      </c>
      <c r="L62" s="32">
        <v>0</v>
      </c>
      <c r="M62" s="26">
        <v>0</v>
      </c>
      <c r="N62" s="22">
        <v>0</v>
      </c>
      <c r="O62" s="22">
        <v>0</v>
      </c>
      <c r="P62" s="22">
        <v>0</v>
      </c>
      <c r="Q62" s="22">
        <v>0</v>
      </c>
      <c r="R62" s="21">
        <f t="shared" si="3"/>
        <v>0</v>
      </c>
    </row>
    <row r="63" spans="3:18" x14ac:dyDescent="0.25">
      <c r="C63" s="35" t="s">
        <v>52</v>
      </c>
      <c r="D63" s="60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1">
        <f t="shared" si="3"/>
        <v>0</v>
      </c>
    </row>
    <row r="64" spans="3:18" x14ac:dyDescent="0.25">
      <c r="C64" s="34" t="s">
        <v>53</v>
      </c>
      <c r="D64" s="59">
        <f>D65+D66+D67+D68</f>
        <v>0</v>
      </c>
      <c r="E64" s="20">
        <f t="shared" ref="E64:N64" si="14">+E65+E66+E67+E68</f>
        <v>0</v>
      </c>
      <c r="F64" s="21">
        <f t="shared" si="14"/>
        <v>0</v>
      </c>
      <c r="G64" s="21">
        <f t="shared" si="14"/>
        <v>0</v>
      </c>
      <c r="H64" s="21">
        <f t="shared" si="14"/>
        <v>0</v>
      </c>
      <c r="I64" s="21">
        <f t="shared" si="14"/>
        <v>0</v>
      </c>
      <c r="J64" s="21">
        <f t="shared" si="14"/>
        <v>0</v>
      </c>
      <c r="K64" s="21">
        <f t="shared" si="14"/>
        <v>0</v>
      </c>
      <c r="L64" s="21">
        <f t="shared" si="14"/>
        <v>0</v>
      </c>
      <c r="M64" s="21">
        <f t="shared" si="14"/>
        <v>0</v>
      </c>
      <c r="N64" s="21">
        <f t="shared" si="14"/>
        <v>0</v>
      </c>
      <c r="O64" s="21">
        <f t="shared" ref="O64:R64" si="15">+O65+O66+O67+O68</f>
        <v>0</v>
      </c>
      <c r="P64" s="21">
        <f t="shared" si="15"/>
        <v>0</v>
      </c>
      <c r="Q64" s="21">
        <f t="shared" si="15"/>
        <v>0</v>
      </c>
      <c r="R64" s="21">
        <f t="shared" si="15"/>
        <v>0</v>
      </c>
    </row>
    <row r="65" spans="3:18" x14ac:dyDescent="0.25">
      <c r="C65" s="35" t="s">
        <v>54</v>
      </c>
      <c r="D65" s="60">
        <v>0</v>
      </c>
      <c r="E65" s="23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32">
        <v>0</v>
      </c>
      <c r="L65" s="26">
        <v>0</v>
      </c>
      <c r="M65" s="32">
        <v>0</v>
      </c>
      <c r="N65" s="22">
        <v>0</v>
      </c>
      <c r="O65" s="22">
        <v>0</v>
      </c>
      <c r="P65" s="22">
        <v>0</v>
      </c>
      <c r="Q65" s="22">
        <v>0</v>
      </c>
      <c r="R65" s="21">
        <f t="shared" si="3"/>
        <v>0</v>
      </c>
    </row>
    <row r="66" spans="3:18" x14ac:dyDescent="0.25">
      <c r="C66" s="35" t="s">
        <v>55</v>
      </c>
      <c r="D66" s="60">
        <v>0</v>
      </c>
      <c r="E66" s="23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32">
        <v>0</v>
      </c>
      <c r="L66" s="32">
        <v>0</v>
      </c>
      <c r="M66" s="32">
        <v>0</v>
      </c>
      <c r="N66" s="22">
        <v>0</v>
      </c>
      <c r="O66" s="22">
        <v>0</v>
      </c>
      <c r="P66" s="22">
        <v>0</v>
      </c>
      <c r="Q66" s="22">
        <v>0</v>
      </c>
      <c r="R66" s="21">
        <f t="shared" si="3"/>
        <v>0</v>
      </c>
    </row>
    <row r="67" spans="3:18" x14ac:dyDescent="0.25">
      <c r="C67" s="35" t="s">
        <v>56</v>
      </c>
      <c r="D67" s="60">
        <v>0</v>
      </c>
      <c r="E67" s="23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32">
        <v>0</v>
      </c>
      <c r="L67" s="32">
        <v>0</v>
      </c>
      <c r="M67" s="32">
        <v>0</v>
      </c>
      <c r="N67" s="22">
        <v>0</v>
      </c>
      <c r="O67" s="22">
        <v>0</v>
      </c>
      <c r="P67" s="22">
        <v>0</v>
      </c>
      <c r="Q67" s="22">
        <v>0</v>
      </c>
      <c r="R67" s="21">
        <f t="shared" si="3"/>
        <v>0</v>
      </c>
    </row>
    <row r="68" spans="3:18" x14ac:dyDescent="0.25">
      <c r="C68" s="35" t="s">
        <v>57</v>
      </c>
      <c r="D68" s="60">
        <v>0</v>
      </c>
      <c r="E68" s="23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32">
        <v>0</v>
      </c>
      <c r="L68" s="32">
        <v>0</v>
      </c>
      <c r="M68" s="32">
        <v>0</v>
      </c>
      <c r="N68" s="22">
        <v>0</v>
      </c>
      <c r="O68" s="22">
        <v>0</v>
      </c>
      <c r="P68" s="22">
        <v>0</v>
      </c>
      <c r="Q68" s="22">
        <v>0</v>
      </c>
      <c r="R68" s="21">
        <f t="shared" si="3"/>
        <v>0</v>
      </c>
    </row>
    <row r="69" spans="3:18" x14ac:dyDescent="0.25">
      <c r="C69" s="34" t="s">
        <v>58</v>
      </c>
      <c r="D69" s="59">
        <f>D70+D71</f>
        <v>0</v>
      </c>
      <c r="E69" s="20">
        <f t="shared" ref="E69:N69" si="16">+E70+E71</f>
        <v>0</v>
      </c>
      <c r="F69" s="30">
        <f t="shared" si="16"/>
        <v>0</v>
      </c>
      <c r="G69" s="30">
        <f t="shared" si="16"/>
        <v>0</v>
      </c>
      <c r="H69" s="30">
        <f t="shared" si="16"/>
        <v>0</v>
      </c>
      <c r="I69" s="30">
        <f t="shared" si="16"/>
        <v>0</v>
      </c>
      <c r="J69" s="30">
        <f t="shared" si="16"/>
        <v>0</v>
      </c>
      <c r="K69" s="30">
        <f t="shared" si="16"/>
        <v>0</v>
      </c>
      <c r="L69" s="30">
        <f t="shared" si="16"/>
        <v>0</v>
      </c>
      <c r="M69" s="30">
        <f t="shared" si="16"/>
        <v>0</v>
      </c>
      <c r="N69" s="30">
        <f t="shared" si="16"/>
        <v>0</v>
      </c>
      <c r="O69" s="30">
        <f t="shared" ref="O69:R69" si="17">+O70+O71</f>
        <v>0</v>
      </c>
      <c r="P69" s="30">
        <f t="shared" si="17"/>
        <v>0</v>
      </c>
      <c r="Q69" s="30">
        <f t="shared" si="17"/>
        <v>0</v>
      </c>
      <c r="R69" s="30">
        <f t="shared" si="17"/>
        <v>0</v>
      </c>
    </row>
    <row r="70" spans="3:18" x14ac:dyDescent="0.25">
      <c r="C70" s="35" t="s">
        <v>59</v>
      </c>
      <c r="D70" s="60">
        <v>0</v>
      </c>
      <c r="E70" s="23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32">
        <v>0</v>
      </c>
      <c r="L70" s="32">
        <v>0</v>
      </c>
      <c r="M70" s="32">
        <v>0</v>
      </c>
      <c r="N70" s="22">
        <v>0</v>
      </c>
      <c r="O70" s="22">
        <v>0</v>
      </c>
      <c r="P70" s="22">
        <v>0</v>
      </c>
      <c r="Q70" s="22">
        <v>0</v>
      </c>
      <c r="R70" s="21">
        <f t="shared" si="3"/>
        <v>0</v>
      </c>
    </row>
    <row r="71" spans="3:18" x14ac:dyDescent="0.25">
      <c r="C71" s="35" t="s">
        <v>60</v>
      </c>
      <c r="D71" s="60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1">
        <f t="shared" si="3"/>
        <v>0</v>
      </c>
    </row>
    <row r="72" spans="3:18" x14ac:dyDescent="0.25">
      <c r="C72" s="34" t="s">
        <v>61</v>
      </c>
      <c r="D72" s="59">
        <f>D73+D74+D75</f>
        <v>0</v>
      </c>
      <c r="E72" s="20">
        <f t="shared" ref="E72:N72" si="18">+E73+E74+E75</f>
        <v>0</v>
      </c>
      <c r="F72" s="30">
        <f t="shared" si="18"/>
        <v>0</v>
      </c>
      <c r="G72" s="30">
        <f t="shared" si="18"/>
        <v>0</v>
      </c>
      <c r="H72" s="30">
        <f t="shared" si="18"/>
        <v>0</v>
      </c>
      <c r="I72" s="30">
        <f t="shared" si="18"/>
        <v>0</v>
      </c>
      <c r="J72" s="30">
        <f t="shared" si="18"/>
        <v>0</v>
      </c>
      <c r="K72" s="30">
        <f t="shared" si="18"/>
        <v>0</v>
      </c>
      <c r="L72" s="30">
        <f t="shared" si="18"/>
        <v>0</v>
      </c>
      <c r="M72" s="30">
        <f t="shared" si="18"/>
        <v>0</v>
      </c>
      <c r="N72" s="30">
        <f t="shared" si="18"/>
        <v>0</v>
      </c>
      <c r="O72" s="30">
        <f t="shared" ref="O72:R72" si="19">+O73+O74+O75</f>
        <v>0</v>
      </c>
      <c r="P72" s="30">
        <f t="shared" si="19"/>
        <v>0</v>
      </c>
      <c r="Q72" s="30">
        <f t="shared" si="19"/>
        <v>0</v>
      </c>
      <c r="R72" s="30">
        <f t="shared" si="19"/>
        <v>0</v>
      </c>
    </row>
    <row r="73" spans="3:18" x14ac:dyDescent="0.25">
      <c r="C73" s="35" t="s">
        <v>62</v>
      </c>
      <c r="D73" s="60">
        <v>0</v>
      </c>
      <c r="E73" s="23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32">
        <v>0</v>
      </c>
      <c r="L73" s="32">
        <v>0</v>
      </c>
      <c r="M73" s="32">
        <v>0</v>
      </c>
      <c r="N73" s="22">
        <v>0</v>
      </c>
      <c r="O73" s="22">
        <v>0</v>
      </c>
      <c r="P73" s="22">
        <v>0</v>
      </c>
      <c r="Q73" s="22">
        <v>0</v>
      </c>
      <c r="R73" s="21">
        <f t="shared" si="3"/>
        <v>0</v>
      </c>
    </row>
    <row r="74" spans="3:18" x14ac:dyDescent="0.25">
      <c r="C74" s="35" t="s">
        <v>63</v>
      </c>
      <c r="D74" s="60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1">
        <f t="shared" si="3"/>
        <v>0</v>
      </c>
    </row>
    <row r="75" spans="3:18" x14ac:dyDescent="0.25">
      <c r="C75" s="35" t="s">
        <v>64</v>
      </c>
      <c r="D75" s="60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1">
        <f t="shared" si="3"/>
        <v>0</v>
      </c>
    </row>
    <row r="76" spans="3:18" x14ac:dyDescent="0.25">
      <c r="C76" s="33" t="s">
        <v>67</v>
      </c>
      <c r="D76" s="59">
        <f>D77</f>
        <v>0</v>
      </c>
      <c r="E76" s="20">
        <f t="shared" ref="E76:N76" si="20">+E77+E80+E83</f>
        <v>0</v>
      </c>
      <c r="F76" s="30">
        <f t="shared" si="20"/>
        <v>0</v>
      </c>
      <c r="G76" s="30">
        <f t="shared" si="20"/>
        <v>0</v>
      </c>
      <c r="H76" s="30">
        <f t="shared" si="20"/>
        <v>0</v>
      </c>
      <c r="I76" s="30">
        <f t="shared" si="20"/>
        <v>0</v>
      </c>
      <c r="J76" s="30">
        <f t="shared" si="20"/>
        <v>0</v>
      </c>
      <c r="K76" s="30">
        <f t="shared" si="20"/>
        <v>0</v>
      </c>
      <c r="L76" s="30">
        <f t="shared" si="20"/>
        <v>0</v>
      </c>
      <c r="M76" s="30">
        <f t="shared" si="20"/>
        <v>0</v>
      </c>
      <c r="N76" s="30">
        <f t="shared" si="20"/>
        <v>0</v>
      </c>
      <c r="O76" s="30">
        <f t="shared" ref="O76:R76" si="21">+O77+O80+O83</f>
        <v>0</v>
      </c>
      <c r="P76" s="30">
        <f t="shared" si="21"/>
        <v>0</v>
      </c>
      <c r="Q76" s="30">
        <f t="shared" si="21"/>
        <v>0</v>
      </c>
      <c r="R76" s="30">
        <f t="shared" si="21"/>
        <v>0</v>
      </c>
    </row>
    <row r="77" spans="3:18" x14ac:dyDescent="0.25">
      <c r="C77" s="34" t="s">
        <v>68</v>
      </c>
      <c r="D77" s="59">
        <f>D78+D79</f>
        <v>0</v>
      </c>
      <c r="E77" s="20">
        <f t="shared" ref="E77:N77" si="22">+E78+E79</f>
        <v>0</v>
      </c>
      <c r="F77" s="30">
        <f t="shared" si="22"/>
        <v>0</v>
      </c>
      <c r="G77" s="30">
        <f t="shared" si="22"/>
        <v>0</v>
      </c>
      <c r="H77" s="30">
        <f t="shared" si="22"/>
        <v>0</v>
      </c>
      <c r="I77" s="30">
        <f t="shared" si="22"/>
        <v>0</v>
      </c>
      <c r="J77" s="30">
        <f t="shared" si="22"/>
        <v>0</v>
      </c>
      <c r="K77" s="30">
        <f t="shared" si="22"/>
        <v>0</v>
      </c>
      <c r="L77" s="30">
        <f t="shared" si="22"/>
        <v>0</v>
      </c>
      <c r="M77" s="30">
        <f t="shared" si="22"/>
        <v>0</v>
      </c>
      <c r="N77" s="30">
        <f t="shared" si="22"/>
        <v>0</v>
      </c>
      <c r="O77" s="30">
        <f t="shared" ref="O77:R77" si="23">+O78+O79</f>
        <v>0</v>
      </c>
      <c r="P77" s="30">
        <f t="shared" si="23"/>
        <v>0</v>
      </c>
      <c r="Q77" s="30">
        <f t="shared" si="23"/>
        <v>0</v>
      </c>
      <c r="R77" s="30">
        <f t="shared" si="23"/>
        <v>0</v>
      </c>
    </row>
    <row r="78" spans="3:18" x14ac:dyDescent="0.25">
      <c r="C78" s="35" t="s">
        <v>69</v>
      </c>
      <c r="D78" s="60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1">
        <f t="shared" ref="R78:R84" si="24">SUM(F78:Q78)</f>
        <v>0</v>
      </c>
    </row>
    <row r="79" spans="3:18" x14ac:dyDescent="0.25">
      <c r="C79" s="35" t="s">
        <v>70</v>
      </c>
      <c r="D79" s="60">
        <v>0</v>
      </c>
      <c r="E79" s="2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32">
        <v>0</v>
      </c>
      <c r="L79" s="32">
        <v>0</v>
      </c>
      <c r="M79" s="32">
        <v>0</v>
      </c>
      <c r="N79" s="22">
        <v>0</v>
      </c>
      <c r="O79" s="22">
        <v>0</v>
      </c>
      <c r="P79" s="22">
        <v>0</v>
      </c>
      <c r="Q79" s="22">
        <v>0</v>
      </c>
      <c r="R79" s="21">
        <f t="shared" si="24"/>
        <v>0</v>
      </c>
    </row>
    <row r="80" spans="3:18" x14ac:dyDescent="0.25">
      <c r="C80" s="34" t="s">
        <v>71</v>
      </c>
      <c r="D80" s="59">
        <f>D81+D82</f>
        <v>0</v>
      </c>
      <c r="E80" s="20">
        <f t="shared" ref="E80:N80" si="25">+E81+E82</f>
        <v>0</v>
      </c>
      <c r="F80" s="30">
        <f t="shared" si="25"/>
        <v>0</v>
      </c>
      <c r="G80" s="30">
        <f t="shared" si="25"/>
        <v>0</v>
      </c>
      <c r="H80" s="30">
        <f t="shared" si="25"/>
        <v>0</v>
      </c>
      <c r="I80" s="30">
        <f t="shared" si="25"/>
        <v>0</v>
      </c>
      <c r="J80" s="30">
        <f t="shared" si="25"/>
        <v>0</v>
      </c>
      <c r="K80" s="30">
        <f t="shared" si="25"/>
        <v>0</v>
      </c>
      <c r="L80" s="30">
        <f t="shared" si="25"/>
        <v>0</v>
      </c>
      <c r="M80" s="30">
        <f t="shared" si="25"/>
        <v>0</v>
      </c>
      <c r="N80" s="30">
        <f t="shared" si="25"/>
        <v>0</v>
      </c>
      <c r="O80" s="30">
        <f t="shared" ref="O80:R80" si="26">+O81+O82</f>
        <v>0</v>
      </c>
      <c r="P80" s="30">
        <f t="shared" si="26"/>
        <v>0</v>
      </c>
      <c r="Q80" s="30">
        <f t="shared" si="26"/>
        <v>0</v>
      </c>
      <c r="R80" s="30">
        <f t="shared" si="26"/>
        <v>0</v>
      </c>
    </row>
    <row r="81" spans="3:18" x14ac:dyDescent="0.25">
      <c r="C81" s="35" t="s">
        <v>72</v>
      </c>
      <c r="D81" s="60">
        <v>0</v>
      </c>
      <c r="E81" s="23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32">
        <v>0</v>
      </c>
      <c r="L81" s="32">
        <v>0</v>
      </c>
      <c r="M81" s="32">
        <v>0</v>
      </c>
      <c r="N81" s="22">
        <v>0</v>
      </c>
      <c r="O81" s="22">
        <v>0</v>
      </c>
      <c r="P81" s="22">
        <v>0</v>
      </c>
      <c r="Q81" s="22">
        <v>0</v>
      </c>
      <c r="R81" s="21">
        <f t="shared" si="24"/>
        <v>0</v>
      </c>
    </row>
    <row r="82" spans="3:18" x14ac:dyDescent="0.25">
      <c r="C82" s="35" t="s">
        <v>73</v>
      </c>
      <c r="D82" s="60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1">
        <f t="shared" si="24"/>
        <v>0</v>
      </c>
    </row>
    <row r="83" spans="3:18" x14ac:dyDescent="0.25">
      <c r="C83" s="34" t="s">
        <v>74</v>
      </c>
      <c r="D83" s="59">
        <f>D84</f>
        <v>0</v>
      </c>
      <c r="E83" s="20">
        <f t="shared" ref="E83:N83" si="27">+E84</f>
        <v>0</v>
      </c>
      <c r="F83" s="30">
        <f t="shared" si="27"/>
        <v>0</v>
      </c>
      <c r="G83" s="30">
        <f t="shared" si="27"/>
        <v>0</v>
      </c>
      <c r="H83" s="30">
        <f t="shared" si="27"/>
        <v>0</v>
      </c>
      <c r="I83" s="30">
        <f t="shared" si="27"/>
        <v>0</v>
      </c>
      <c r="J83" s="30">
        <f t="shared" si="27"/>
        <v>0</v>
      </c>
      <c r="K83" s="30">
        <f t="shared" si="27"/>
        <v>0</v>
      </c>
      <c r="L83" s="30">
        <f t="shared" si="27"/>
        <v>0</v>
      </c>
      <c r="M83" s="30">
        <f t="shared" si="27"/>
        <v>0</v>
      </c>
      <c r="N83" s="30">
        <f t="shared" si="27"/>
        <v>0</v>
      </c>
      <c r="O83" s="30">
        <f t="shared" ref="O83:R83" si="28">+O84</f>
        <v>0</v>
      </c>
      <c r="P83" s="30">
        <f t="shared" si="28"/>
        <v>0</v>
      </c>
      <c r="Q83" s="30">
        <f t="shared" si="28"/>
        <v>0</v>
      </c>
      <c r="R83" s="30">
        <f t="shared" si="28"/>
        <v>0</v>
      </c>
    </row>
    <row r="84" spans="3:18" x14ac:dyDescent="0.25">
      <c r="C84" s="35" t="s">
        <v>75</v>
      </c>
      <c r="D84" s="60">
        <v>0</v>
      </c>
      <c r="E84" s="23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32">
        <v>0</v>
      </c>
      <c r="L84" s="27">
        <v>0</v>
      </c>
      <c r="M84" s="32">
        <v>0</v>
      </c>
      <c r="N84" s="22">
        <v>0</v>
      </c>
      <c r="O84" s="22">
        <v>0</v>
      </c>
      <c r="P84" s="22">
        <v>0</v>
      </c>
      <c r="Q84" s="22">
        <v>0</v>
      </c>
      <c r="R84" s="21">
        <f t="shared" si="24"/>
        <v>0</v>
      </c>
    </row>
    <row r="85" spans="3:18" x14ac:dyDescent="0.25">
      <c r="C85" s="36" t="s">
        <v>65</v>
      </c>
      <c r="D85" s="58">
        <f>D76+D11</f>
        <v>190938467</v>
      </c>
      <c r="E85" s="24">
        <f t="shared" ref="E85:N85" si="29">+E11</f>
        <v>0</v>
      </c>
      <c r="F85" s="25">
        <f t="shared" si="29"/>
        <v>8487967.3900000006</v>
      </c>
      <c r="G85" s="25">
        <f t="shared" si="29"/>
        <v>0</v>
      </c>
      <c r="H85" s="25">
        <f t="shared" si="29"/>
        <v>0</v>
      </c>
      <c r="I85" s="25">
        <f t="shared" si="29"/>
        <v>0</v>
      </c>
      <c r="J85" s="25">
        <f t="shared" si="29"/>
        <v>0</v>
      </c>
      <c r="K85" s="25">
        <f t="shared" si="29"/>
        <v>0</v>
      </c>
      <c r="L85" s="25">
        <f t="shared" si="29"/>
        <v>0</v>
      </c>
      <c r="M85" s="25">
        <f t="shared" si="29"/>
        <v>0</v>
      </c>
      <c r="N85" s="25">
        <f t="shared" si="29"/>
        <v>0</v>
      </c>
      <c r="O85" s="25">
        <f t="shared" ref="O85:R85" si="30">+O11</f>
        <v>0</v>
      </c>
      <c r="P85" s="25">
        <f t="shared" si="30"/>
        <v>0</v>
      </c>
      <c r="Q85" s="25">
        <f t="shared" si="30"/>
        <v>0</v>
      </c>
      <c r="R85" s="25">
        <f t="shared" si="30"/>
        <v>8487967.3900000006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7"/>
  <sheetViews>
    <sheetView showGridLines="0" view="pageBreakPreview" topLeftCell="B1" zoomScaleSheetLayoutView="100" workbookViewId="0">
      <selection activeCell="C7" sqref="C7:P7"/>
    </sheetView>
  </sheetViews>
  <sheetFormatPr baseColWidth="10" defaultColWidth="11.42578125" defaultRowHeight="15" x14ac:dyDescent="0.25"/>
  <cols>
    <col min="3" max="3" width="91.42578125" customWidth="1"/>
    <col min="4" max="4" width="15.42578125" customWidth="1"/>
    <col min="5" max="5" width="15.28515625" customWidth="1"/>
    <col min="6" max="6" width="13.7109375" customWidth="1"/>
    <col min="7" max="8" width="14.85546875" customWidth="1"/>
    <col min="9" max="9" width="14.5703125" customWidth="1"/>
    <col min="10" max="10" width="15.5703125" customWidth="1"/>
    <col min="11" max="11" width="14.85546875" customWidth="1"/>
    <col min="12" max="13" width="14.28515625" customWidth="1"/>
    <col min="14" max="14" width="14" customWidth="1"/>
    <col min="15" max="15" width="15" customWidth="1"/>
    <col min="16" max="16" width="15.5703125" customWidth="1"/>
  </cols>
  <sheetData>
    <row r="3" spans="3:17" ht="28.5" customHeight="1" x14ac:dyDescent="0.25">
      <c r="C3" s="82" t="s">
        <v>99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3:17" ht="21" customHeight="1" x14ac:dyDescent="0.25">
      <c r="C4" s="73" t="s">
        <v>98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80">
        <v>2022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3:17" ht="15.75" customHeight="1" x14ac:dyDescent="0.25">
      <c r="C6" s="79" t="s">
        <v>92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77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3:17" ht="15.75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3:17" ht="23.25" customHeight="1" x14ac:dyDescent="0.25">
      <c r="C9" s="38" t="s">
        <v>66</v>
      </c>
      <c r="D9" s="39" t="s">
        <v>79</v>
      </c>
      <c r="E9" s="39" t="s">
        <v>80</v>
      </c>
      <c r="F9" s="39" t="s">
        <v>81</v>
      </c>
      <c r="G9" s="39" t="s">
        <v>82</v>
      </c>
      <c r="H9" s="40" t="s">
        <v>83</v>
      </c>
      <c r="I9" s="39" t="s">
        <v>84</v>
      </c>
      <c r="J9" s="40" t="s">
        <v>85</v>
      </c>
      <c r="K9" s="39" t="s">
        <v>86</v>
      </c>
      <c r="L9" s="39" t="s">
        <v>87</v>
      </c>
      <c r="M9" s="39" t="s">
        <v>88</v>
      </c>
      <c r="N9" s="39" t="s">
        <v>89</v>
      </c>
      <c r="O9" s="40" t="s">
        <v>90</v>
      </c>
      <c r="P9" s="39" t="s">
        <v>78</v>
      </c>
    </row>
    <row r="10" spans="3:17" ht="15.75" x14ac:dyDescent="0.25">
      <c r="C10" s="41" t="s">
        <v>0</v>
      </c>
      <c r="D10" s="42">
        <f>+D11+D17+D27+D37+D46+D53+D63+D68+D71+D75</f>
        <v>8487967.3900000006</v>
      </c>
      <c r="E10" s="42">
        <f t="shared" ref="E10:O10" si="0">+E11+E17+E27+E37+E46+E53+E63+E68+E71+E75</f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P10" s="42">
        <f>+P11+P17+P27+P37+P46+P53+P63+P68+P71+P75</f>
        <v>8487967.3900000006</v>
      </c>
    </row>
    <row r="11" spans="3:17" ht="15.75" x14ac:dyDescent="0.25">
      <c r="C11" s="43" t="s">
        <v>1</v>
      </c>
      <c r="D11" s="44">
        <f>+D12+D13+D14+D15+D16</f>
        <v>7623267.6799999997</v>
      </c>
      <c r="E11" s="44">
        <f t="shared" ref="E11:P11" si="1">+E12+E13+E14+E15+E16</f>
        <v>0</v>
      </c>
      <c r="F11" s="44">
        <f t="shared" si="1"/>
        <v>0</v>
      </c>
      <c r="G11" s="44">
        <f t="shared" si="1"/>
        <v>0</v>
      </c>
      <c r="H11" s="44">
        <f t="shared" si="1"/>
        <v>0</v>
      </c>
      <c r="I11" s="44">
        <f t="shared" si="1"/>
        <v>0</v>
      </c>
      <c r="J11" s="44">
        <f t="shared" si="1"/>
        <v>0</v>
      </c>
      <c r="K11" s="44">
        <f t="shared" si="1"/>
        <v>0</v>
      </c>
      <c r="L11" s="44">
        <f t="shared" si="1"/>
        <v>0</v>
      </c>
      <c r="M11" s="44">
        <f t="shared" si="1"/>
        <v>0</v>
      </c>
      <c r="N11" s="44">
        <f t="shared" si="1"/>
        <v>0</v>
      </c>
      <c r="O11" s="44">
        <f t="shared" si="1"/>
        <v>0</v>
      </c>
      <c r="P11" s="44">
        <f t="shared" si="1"/>
        <v>7623267.6799999997</v>
      </c>
    </row>
    <row r="12" spans="3:17" ht="15.75" x14ac:dyDescent="0.25">
      <c r="C12" s="45" t="s">
        <v>2</v>
      </c>
      <c r="D12" s="46">
        <v>6478440.0800000001</v>
      </c>
      <c r="E12" s="46">
        <v>0</v>
      </c>
      <c r="F12" s="47">
        <v>0</v>
      </c>
      <c r="G12" s="48">
        <v>0</v>
      </c>
      <c r="H12" s="47">
        <v>0</v>
      </c>
      <c r="I12" s="47">
        <v>0</v>
      </c>
      <c r="J12" s="48">
        <v>0</v>
      </c>
      <c r="K12" s="47">
        <v>0</v>
      </c>
      <c r="L12" s="47">
        <v>0</v>
      </c>
      <c r="M12" s="48">
        <v>0</v>
      </c>
      <c r="N12" s="47">
        <v>0</v>
      </c>
      <c r="O12" s="47">
        <v>0</v>
      </c>
      <c r="P12" s="42">
        <f>SUM(D12:O12)</f>
        <v>6478440.0800000001</v>
      </c>
    </row>
    <row r="13" spans="3:17" ht="15.75" x14ac:dyDescent="0.25">
      <c r="C13" s="45" t="s">
        <v>3</v>
      </c>
      <c r="D13" s="48">
        <v>163000</v>
      </c>
      <c r="E13" s="48">
        <v>0</v>
      </c>
      <c r="F13" s="49">
        <v>0</v>
      </c>
      <c r="G13" s="48">
        <v>0</v>
      </c>
      <c r="H13" s="47">
        <v>0</v>
      </c>
      <c r="I13" s="49">
        <v>0</v>
      </c>
      <c r="J13" s="48">
        <v>0</v>
      </c>
      <c r="K13" s="47">
        <v>0</v>
      </c>
      <c r="L13" s="49">
        <v>0</v>
      </c>
      <c r="M13" s="48">
        <v>0</v>
      </c>
      <c r="N13" s="47">
        <v>0</v>
      </c>
      <c r="O13" s="47">
        <v>0</v>
      </c>
      <c r="P13" s="42">
        <f>SUM(D13:O13)</f>
        <v>163000</v>
      </c>
    </row>
    <row r="14" spans="3:17" ht="15.75" x14ac:dyDescent="0.25">
      <c r="C14" s="45" t="s">
        <v>4</v>
      </c>
      <c r="D14" s="46">
        <v>0</v>
      </c>
      <c r="E14" s="46">
        <v>0</v>
      </c>
      <c r="F14" s="47">
        <v>0</v>
      </c>
      <c r="G14" s="48">
        <v>0</v>
      </c>
      <c r="H14" s="47">
        <v>0</v>
      </c>
      <c r="I14" s="47">
        <v>0</v>
      </c>
      <c r="J14" s="48">
        <v>0</v>
      </c>
      <c r="K14" s="47">
        <v>0</v>
      </c>
      <c r="L14" s="47">
        <v>0</v>
      </c>
      <c r="M14" s="48">
        <v>0</v>
      </c>
      <c r="N14" s="47">
        <v>0</v>
      </c>
      <c r="O14" s="47">
        <v>0</v>
      </c>
      <c r="P14" s="42">
        <f t="shared" ref="P14:P16" si="2">SUM(D14:O14)</f>
        <v>0</v>
      </c>
      <c r="Q14" s="8"/>
    </row>
    <row r="15" spans="3:17" ht="15.75" x14ac:dyDescent="0.25">
      <c r="C15" s="45" t="s">
        <v>5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2">
        <f t="shared" si="2"/>
        <v>0</v>
      </c>
    </row>
    <row r="16" spans="3:17" ht="15.75" x14ac:dyDescent="0.25">
      <c r="C16" s="45" t="s">
        <v>6</v>
      </c>
      <c r="D16" s="48">
        <v>981827.6</v>
      </c>
      <c r="E16" s="48">
        <v>0</v>
      </c>
      <c r="F16" s="49">
        <v>0</v>
      </c>
      <c r="G16" s="48">
        <v>0</v>
      </c>
      <c r="H16" s="49">
        <v>0</v>
      </c>
      <c r="I16" s="49">
        <v>0</v>
      </c>
      <c r="J16" s="48">
        <v>0</v>
      </c>
      <c r="K16" s="49">
        <v>0</v>
      </c>
      <c r="L16" s="49">
        <v>0</v>
      </c>
      <c r="M16" s="48">
        <v>0</v>
      </c>
      <c r="N16" s="49">
        <v>0</v>
      </c>
      <c r="O16" s="49">
        <v>0</v>
      </c>
      <c r="P16" s="42">
        <f t="shared" si="2"/>
        <v>981827.6</v>
      </c>
    </row>
    <row r="17" spans="3:16" ht="15.75" x14ac:dyDescent="0.25">
      <c r="C17" s="43" t="s">
        <v>7</v>
      </c>
      <c r="D17" s="44">
        <f>+D18+D19+D20+D21+D22+D23+D24+D25+D26</f>
        <v>864699.71</v>
      </c>
      <c r="E17" s="44">
        <f t="shared" ref="E17:P17" si="3">+E18+E19+E20+E21+E22+E23+E24+E25+E26</f>
        <v>0</v>
      </c>
      <c r="F17" s="44">
        <f t="shared" si="3"/>
        <v>0</v>
      </c>
      <c r="G17" s="44">
        <f t="shared" si="3"/>
        <v>0</v>
      </c>
      <c r="H17" s="44">
        <f t="shared" si="3"/>
        <v>0</v>
      </c>
      <c r="I17" s="44">
        <f t="shared" si="3"/>
        <v>0</v>
      </c>
      <c r="J17" s="44">
        <f t="shared" si="3"/>
        <v>0</v>
      </c>
      <c r="K17" s="44">
        <f t="shared" si="3"/>
        <v>0</v>
      </c>
      <c r="L17" s="44">
        <f t="shared" si="3"/>
        <v>0</v>
      </c>
      <c r="M17" s="44">
        <f t="shared" si="3"/>
        <v>0</v>
      </c>
      <c r="N17" s="44">
        <f t="shared" si="3"/>
        <v>0</v>
      </c>
      <c r="O17" s="44">
        <f t="shared" si="3"/>
        <v>0</v>
      </c>
      <c r="P17" s="44">
        <f t="shared" si="3"/>
        <v>864699.71</v>
      </c>
    </row>
    <row r="18" spans="3:16" ht="15.75" x14ac:dyDescent="0.25">
      <c r="C18" s="45" t="s">
        <v>8</v>
      </c>
      <c r="D18" s="46">
        <v>864699.71</v>
      </c>
      <c r="E18" s="46">
        <v>0</v>
      </c>
      <c r="F18" s="47">
        <v>0</v>
      </c>
      <c r="G18" s="48">
        <v>0</v>
      </c>
      <c r="H18" s="47">
        <v>0</v>
      </c>
      <c r="I18" s="46">
        <v>0</v>
      </c>
      <c r="J18" s="47">
        <v>0</v>
      </c>
      <c r="K18" s="48">
        <v>0</v>
      </c>
      <c r="L18" s="47">
        <v>0</v>
      </c>
      <c r="M18" s="47">
        <v>0</v>
      </c>
      <c r="N18" s="48">
        <v>0</v>
      </c>
      <c r="O18" s="47">
        <v>0</v>
      </c>
      <c r="P18" s="42">
        <f>SUM(D18:O18)</f>
        <v>864699.71</v>
      </c>
    </row>
    <row r="19" spans="3:16" ht="15.75" x14ac:dyDescent="0.25">
      <c r="C19" s="45" t="s">
        <v>9</v>
      </c>
      <c r="D19" s="46">
        <v>0</v>
      </c>
      <c r="E19" s="46">
        <v>0</v>
      </c>
      <c r="F19" s="46">
        <v>0</v>
      </c>
      <c r="G19" s="46">
        <v>0</v>
      </c>
      <c r="H19" s="49">
        <v>0</v>
      </c>
      <c r="I19" s="46">
        <v>0</v>
      </c>
      <c r="J19" s="46">
        <v>0</v>
      </c>
      <c r="K19" s="46">
        <v>0</v>
      </c>
      <c r="L19" s="49">
        <v>0</v>
      </c>
      <c r="M19" s="46">
        <v>0</v>
      </c>
      <c r="N19" s="46">
        <v>0</v>
      </c>
      <c r="O19" s="49">
        <v>0</v>
      </c>
      <c r="P19" s="42">
        <f t="shared" ref="P19:P26" si="4">SUM(D19:O19)</f>
        <v>0</v>
      </c>
    </row>
    <row r="20" spans="3:16" ht="15.75" x14ac:dyDescent="0.25">
      <c r="C20" s="45" t="s">
        <v>10</v>
      </c>
      <c r="D20" s="46">
        <v>0</v>
      </c>
      <c r="E20" s="46">
        <v>0</v>
      </c>
      <c r="F20" s="46">
        <v>0</v>
      </c>
      <c r="G20" s="47">
        <v>0</v>
      </c>
      <c r="H20" s="47">
        <v>0</v>
      </c>
      <c r="I20" s="46">
        <v>0</v>
      </c>
      <c r="J20" s="46">
        <v>0</v>
      </c>
      <c r="K20" s="47">
        <v>0</v>
      </c>
      <c r="L20" s="47">
        <v>0</v>
      </c>
      <c r="M20" s="46">
        <v>0</v>
      </c>
      <c r="N20" s="47">
        <v>0</v>
      </c>
      <c r="O20" s="47">
        <v>0</v>
      </c>
      <c r="P20" s="42">
        <f t="shared" si="4"/>
        <v>0</v>
      </c>
    </row>
    <row r="21" spans="3:16" s="56" customFormat="1" ht="15.75" x14ac:dyDescent="0.25">
      <c r="C21" s="45" t="s">
        <v>11</v>
      </c>
      <c r="D21" s="47">
        <v>0</v>
      </c>
      <c r="E21" s="46">
        <v>0</v>
      </c>
      <c r="F21" s="46">
        <v>0</v>
      </c>
      <c r="G21" s="46">
        <v>0</v>
      </c>
      <c r="H21" s="47">
        <v>0</v>
      </c>
      <c r="I21" s="46">
        <v>0</v>
      </c>
      <c r="J21" s="46">
        <v>0</v>
      </c>
      <c r="K21" s="46">
        <v>0</v>
      </c>
      <c r="L21" s="47">
        <v>0</v>
      </c>
      <c r="M21" s="46">
        <v>0</v>
      </c>
      <c r="N21" s="46">
        <v>0</v>
      </c>
      <c r="O21" s="47">
        <v>0</v>
      </c>
      <c r="P21" s="42">
        <f t="shared" si="4"/>
        <v>0</v>
      </c>
    </row>
    <row r="22" spans="3:16" ht="15.75" x14ac:dyDescent="0.25">
      <c r="C22" s="45" t="s">
        <v>12</v>
      </c>
      <c r="D22" s="46">
        <v>0</v>
      </c>
      <c r="E22" s="48">
        <v>0</v>
      </c>
      <c r="F22" s="47">
        <v>0</v>
      </c>
      <c r="G22" s="46">
        <v>0</v>
      </c>
      <c r="H22" s="47">
        <v>0</v>
      </c>
      <c r="I22" s="48">
        <v>0</v>
      </c>
      <c r="J22" s="47">
        <v>0</v>
      </c>
      <c r="K22" s="46">
        <v>0</v>
      </c>
      <c r="L22" s="47">
        <v>0</v>
      </c>
      <c r="M22" s="47">
        <v>0</v>
      </c>
      <c r="N22" s="46">
        <v>0</v>
      </c>
      <c r="O22" s="47">
        <v>0</v>
      </c>
      <c r="P22" s="42">
        <f t="shared" si="4"/>
        <v>0</v>
      </c>
    </row>
    <row r="23" spans="3:16" s="56" customFormat="1" ht="15.75" x14ac:dyDescent="0.25">
      <c r="C23" s="45" t="s">
        <v>13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6">
        <v>0</v>
      </c>
      <c r="J23" s="46">
        <v>0</v>
      </c>
      <c r="K23" s="46">
        <v>0</v>
      </c>
      <c r="L23" s="47">
        <v>0</v>
      </c>
      <c r="M23" s="46">
        <v>0</v>
      </c>
      <c r="N23" s="46">
        <v>0</v>
      </c>
      <c r="O23" s="47">
        <v>0</v>
      </c>
      <c r="P23" s="42">
        <f t="shared" si="4"/>
        <v>0</v>
      </c>
    </row>
    <row r="24" spans="3:16" ht="15.75" x14ac:dyDescent="0.25">
      <c r="C24" s="45" t="s">
        <v>14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2">
        <f t="shared" si="4"/>
        <v>0</v>
      </c>
    </row>
    <row r="25" spans="3:16" ht="15.75" x14ac:dyDescent="0.25">
      <c r="C25" s="45" t="s">
        <v>15</v>
      </c>
      <c r="D25" s="46">
        <v>0</v>
      </c>
      <c r="E25" s="46">
        <v>0</v>
      </c>
      <c r="F25" s="48">
        <v>0</v>
      </c>
      <c r="G25" s="48">
        <v>0</v>
      </c>
      <c r="H25" s="46">
        <v>0</v>
      </c>
      <c r="I25" s="46">
        <v>0</v>
      </c>
      <c r="J25" s="48">
        <v>0</v>
      </c>
      <c r="K25" s="48">
        <v>0</v>
      </c>
      <c r="L25" s="46">
        <v>0</v>
      </c>
      <c r="M25" s="48">
        <v>0</v>
      </c>
      <c r="N25" s="48">
        <v>0</v>
      </c>
      <c r="O25" s="46">
        <v>0</v>
      </c>
      <c r="P25" s="42">
        <f t="shared" si="4"/>
        <v>0</v>
      </c>
    </row>
    <row r="26" spans="3:16" ht="15.75" x14ac:dyDescent="0.25">
      <c r="C26" s="45" t="s">
        <v>16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2">
        <f t="shared" si="4"/>
        <v>0</v>
      </c>
    </row>
    <row r="27" spans="3:16" ht="15.75" x14ac:dyDescent="0.25">
      <c r="C27" s="43" t="s">
        <v>17</v>
      </c>
      <c r="D27" s="44">
        <f>+D28+D29+D30+D31+D32+D33+D34+D35+D36</f>
        <v>0</v>
      </c>
      <c r="E27" s="44">
        <f>+E28+E29+E30+E31+E32+E33+E34+E35+E36</f>
        <v>0</v>
      </c>
      <c r="F27" s="44">
        <f>+F28+F29+F30+F31+F32+F33+F34+F35+F36</f>
        <v>0</v>
      </c>
      <c r="G27" s="44">
        <f t="shared" ref="G27:P27" si="5">+G28+G29+G30+G31+G32+G33+G34+G35+G36</f>
        <v>0</v>
      </c>
      <c r="H27" s="44">
        <f t="shared" si="5"/>
        <v>0</v>
      </c>
      <c r="I27" s="44">
        <f t="shared" si="5"/>
        <v>0</v>
      </c>
      <c r="J27" s="44">
        <f t="shared" si="5"/>
        <v>0</v>
      </c>
      <c r="K27" s="44">
        <f t="shared" si="5"/>
        <v>0</v>
      </c>
      <c r="L27" s="44">
        <f t="shared" si="5"/>
        <v>0</v>
      </c>
      <c r="M27" s="44">
        <f t="shared" si="5"/>
        <v>0</v>
      </c>
      <c r="N27" s="44">
        <f t="shared" si="5"/>
        <v>0</v>
      </c>
      <c r="O27" s="44">
        <f t="shared" si="5"/>
        <v>0</v>
      </c>
      <c r="P27" s="44">
        <f t="shared" si="5"/>
        <v>0</v>
      </c>
    </row>
    <row r="28" spans="3:16" ht="15.75" x14ac:dyDescent="0.25">
      <c r="C28" s="45" t="s">
        <v>18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2">
        <f>SUM(D28:O28)</f>
        <v>0</v>
      </c>
    </row>
    <row r="29" spans="3:16" ht="15.75" x14ac:dyDescent="0.25">
      <c r="C29" s="45" t="s">
        <v>19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2">
        <f t="shared" ref="P29:P36" si="6">SUM(D29:O29)</f>
        <v>0</v>
      </c>
    </row>
    <row r="30" spans="3:16" ht="15.75" x14ac:dyDescent="0.25">
      <c r="C30" s="45" t="s">
        <v>20</v>
      </c>
      <c r="D30" s="46">
        <v>0</v>
      </c>
      <c r="E30" s="46">
        <v>0</v>
      </c>
      <c r="F30" s="46">
        <v>0</v>
      </c>
      <c r="G30" s="48">
        <v>0</v>
      </c>
      <c r="H30" s="46">
        <v>0</v>
      </c>
      <c r="I30" s="46">
        <v>0</v>
      </c>
      <c r="J30" s="48">
        <v>0</v>
      </c>
      <c r="K30" s="46">
        <v>0</v>
      </c>
      <c r="L30" s="46">
        <v>0</v>
      </c>
      <c r="M30" s="48">
        <v>0</v>
      </c>
      <c r="N30" s="46">
        <v>0</v>
      </c>
      <c r="O30" s="46">
        <v>0</v>
      </c>
      <c r="P30" s="42">
        <f t="shared" si="6"/>
        <v>0</v>
      </c>
    </row>
    <row r="31" spans="3:16" ht="15.75" x14ac:dyDescent="0.25">
      <c r="C31" s="45" t="s">
        <v>21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2">
        <f t="shared" si="6"/>
        <v>0</v>
      </c>
    </row>
    <row r="32" spans="3:16" ht="15.75" x14ac:dyDescent="0.25">
      <c r="C32" s="45" t="s">
        <v>22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2">
        <f t="shared" si="6"/>
        <v>0</v>
      </c>
    </row>
    <row r="33" spans="3:16" ht="15.75" x14ac:dyDescent="0.25">
      <c r="C33" s="45" t="s">
        <v>23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2">
        <f t="shared" si="6"/>
        <v>0</v>
      </c>
    </row>
    <row r="34" spans="3:16" ht="15.75" x14ac:dyDescent="0.25">
      <c r="C34" s="45" t="s">
        <v>24</v>
      </c>
      <c r="D34" s="46">
        <v>0</v>
      </c>
      <c r="E34" s="46">
        <v>0</v>
      </c>
      <c r="F34" s="46">
        <v>0</v>
      </c>
      <c r="G34" s="48">
        <v>0</v>
      </c>
      <c r="H34" s="46">
        <v>0</v>
      </c>
      <c r="I34" s="46">
        <v>0</v>
      </c>
      <c r="J34" s="48">
        <v>0</v>
      </c>
      <c r="K34" s="46">
        <v>0</v>
      </c>
      <c r="L34" s="46">
        <v>0</v>
      </c>
      <c r="M34" s="48">
        <v>0</v>
      </c>
      <c r="N34" s="46">
        <v>0</v>
      </c>
      <c r="O34" s="46">
        <v>0</v>
      </c>
      <c r="P34" s="42">
        <f t="shared" si="6"/>
        <v>0</v>
      </c>
    </row>
    <row r="35" spans="3:16" ht="15.75" x14ac:dyDescent="0.25">
      <c r="C35" s="45" t="s">
        <v>25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6">
        <v>0</v>
      </c>
      <c r="J35" s="46">
        <v>0</v>
      </c>
      <c r="K35" s="47">
        <v>0</v>
      </c>
      <c r="L35" s="46">
        <v>0</v>
      </c>
      <c r="M35" s="46">
        <v>0</v>
      </c>
      <c r="N35" s="47">
        <v>0</v>
      </c>
      <c r="O35" s="47">
        <v>0</v>
      </c>
      <c r="P35" s="42">
        <f t="shared" si="6"/>
        <v>0</v>
      </c>
    </row>
    <row r="36" spans="3:16" ht="15.75" x14ac:dyDescent="0.25">
      <c r="C36" s="45" t="s">
        <v>26</v>
      </c>
      <c r="D36" s="46">
        <v>0</v>
      </c>
      <c r="E36" s="46">
        <v>0</v>
      </c>
      <c r="F36" s="46">
        <v>0</v>
      </c>
      <c r="G36" s="48">
        <v>0</v>
      </c>
      <c r="H36" s="46">
        <v>0</v>
      </c>
      <c r="I36" s="46">
        <v>0</v>
      </c>
      <c r="J36" s="48">
        <v>0</v>
      </c>
      <c r="K36" s="46">
        <v>0</v>
      </c>
      <c r="L36" s="46">
        <v>0</v>
      </c>
      <c r="M36" s="48">
        <v>0</v>
      </c>
      <c r="N36" s="46">
        <v>0</v>
      </c>
      <c r="O36" s="46">
        <v>0</v>
      </c>
      <c r="P36" s="42">
        <f t="shared" si="6"/>
        <v>0</v>
      </c>
    </row>
    <row r="37" spans="3:16" ht="15.75" x14ac:dyDescent="0.25">
      <c r="C37" s="43" t="s">
        <v>27</v>
      </c>
      <c r="D37" s="44">
        <f>+D38+D39+D40+D41+D42+D43+D44+D45</f>
        <v>0</v>
      </c>
      <c r="E37" s="44">
        <f t="shared" ref="E37:P37" si="7">+E38+E39+E40+E41+E42+E43+E44+E45</f>
        <v>0</v>
      </c>
      <c r="F37" s="44">
        <f t="shared" si="7"/>
        <v>0</v>
      </c>
      <c r="G37" s="44">
        <f t="shared" si="7"/>
        <v>0</v>
      </c>
      <c r="H37" s="44">
        <f t="shared" si="7"/>
        <v>0</v>
      </c>
      <c r="I37" s="44">
        <f t="shared" si="7"/>
        <v>0</v>
      </c>
      <c r="J37" s="44">
        <f t="shared" si="7"/>
        <v>0</v>
      </c>
      <c r="K37" s="44">
        <f t="shared" si="7"/>
        <v>0</v>
      </c>
      <c r="L37" s="44">
        <f t="shared" si="7"/>
        <v>0</v>
      </c>
      <c r="M37" s="44">
        <f t="shared" si="7"/>
        <v>0</v>
      </c>
      <c r="N37" s="44">
        <f t="shared" si="7"/>
        <v>0</v>
      </c>
      <c r="O37" s="44">
        <f t="shared" si="7"/>
        <v>0</v>
      </c>
      <c r="P37" s="44">
        <f t="shared" si="7"/>
        <v>0</v>
      </c>
    </row>
    <row r="38" spans="3:16" ht="15.75" x14ac:dyDescent="0.25">
      <c r="C38" s="45" t="s">
        <v>28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2">
        <f>SUM(D38:O38)</f>
        <v>0</v>
      </c>
    </row>
    <row r="39" spans="3:16" ht="15.75" x14ac:dyDescent="0.25">
      <c r="C39" s="45" t="s">
        <v>29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2">
        <f t="shared" ref="P39:P45" si="8">SUM(D39:O39)</f>
        <v>0</v>
      </c>
    </row>
    <row r="40" spans="3:16" ht="15.75" x14ac:dyDescent="0.25">
      <c r="C40" s="45" t="s">
        <v>30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42">
        <f t="shared" si="8"/>
        <v>0</v>
      </c>
    </row>
    <row r="41" spans="3:16" ht="15.75" x14ac:dyDescent="0.25">
      <c r="C41" s="45" t="s">
        <v>31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2">
        <f>SUM(D41:O41)</f>
        <v>0</v>
      </c>
    </row>
    <row r="42" spans="3:16" ht="15.75" x14ac:dyDescent="0.25">
      <c r="C42" s="45" t="s">
        <v>32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2">
        <f t="shared" si="8"/>
        <v>0</v>
      </c>
    </row>
    <row r="43" spans="3:16" ht="15.75" x14ac:dyDescent="0.25">
      <c r="C43" s="45" t="s">
        <v>33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42">
        <f t="shared" si="8"/>
        <v>0</v>
      </c>
    </row>
    <row r="44" spans="3:16" ht="15.75" x14ac:dyDescent="0.25">
      <c r="C44" s="45" t="s">
        <v>34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2">
        <f t="shared" si="8"/>
        <v>0</v>
      </c>
    </row>
    <row r="45" spans="3:16" ht="15.75" x14ac:dyDescent="0.25">
      <c r="C45" s="45" t="s">
        <v>35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2">
        <f t="shared" si="8"/>
        <v>0</v>
      </c>
    </row>
    <row r="46" spans="3:16" ht="15.75" x14ac:dyDescent="0.25">
      <c r="C46" s="43" t="s">
        <v>36</v>
      </c>
      <c r="D46" s="50">
        <f>+D47+D48+D49+D50+D51+D52</f>
        <v>0</v>
      </c>
      <c r="E46" s="50">
        <f t="shared" ref="E46:P46" si="9">+E47+E48+E49+E50+E51+E52</f>
        <v>0</v>
      </c>
      <c r="F46" s="50">
        <f t="shared" si="9"/>
        <v>0</v>
      </c>
      <c r="G46" s="50">
        <f t="shared" si="9"/>
        <v>0</v>
      </c>
      <c r="H46" s="50">
        <f t="shared" si="9"/>
        <v>0</v>
      </c>
      <c r="I46" s="50">
        <f t="shared" si="9"/>
        <v>0</v>
      </c>
      <c r="J46" s="50">
        <f t="shared" si="9"/>
        <v>0</v>
      </c>
      <c r="K46" s="50">
        <f t="shared" si="9"/>
        <v>0</v>
      </c>
      <c r="L46" s="50">
        <f t="shared" si="9"/>
        <v>0</v>
      </c>
      <c r="M46" s="50">
        <f t="shared" si="9"/>
        <v>0</v>
      </c>
      <c r="N46" s="50">
        <f t="shared" si="9"/>
        <v>0</v>
      </c>
      <c r="O46" s="50">
        <f t="shared" si="9"/>
        <v>0</v>
      </c>
      <c r="P46" s="50">
        <f t="shared" si="9"/>
        <v>0</v>
      </c>
    </row>
    <row r="47" spans="3:16" ht="15.75" x14ac:dyDescent="0.25">
      <c r="C47" s="45" t="s">
        <v>37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2">
        <f>SUM(D47:O47)</f>
        <v>0</v>
      </c>
    </row>
    <row r="48" spans="3:16" ht="15.75" x14ac:dyDescent="0.25">
      <c r="C48" s="45" t="s">
        <v>38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2">
        <f t="shared" ref="P48:P83" si="10">SUM(D48:O48)</f>
        <v>0</v>
      </c>
    </row>
    <row r="49" spans="3:16" ht="15.75" x14ac:dyDescent="0.25">
      <c r="C49" s="45" t="s">
        <v>39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2">
        <f t="shared" si="10"/>
        <v>0</v>
      </c>
    </row>
    <row r="50" spans="3:16" ht="15.75" x14ac:dyDescent="0.25">
      <c r="C50" s="45" t="s">
        <v>40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2">
        <f t="shared" si="10"/>
        <v>0</v>
      </c>
    </row>
    <row r="51" spans="3:16" ht="15.75" x14ac:dyDescent="0.25">
      <c r="C51" s="45" t="s">
        <v>41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42">
        <f t="shared" si="10"/>
        <v>0</v>
      </c>
    </row>
    <row r="52" spans="3:16" ht="15.75" x14ac:dyDescent="0.25">
      <c r="C52" s="45" t="s">
        <v>42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2">
        <f t="shared" si="10"/>
        <v>0</v>
      </c>
    </row>
    <row r="53" spans="3:16" ht="15.75" x14ac:dyDescent="0.25">
      <c r="C53" s="43" t="s">
        <v>43</v>
      </c>
      <c r="D53" s="50">
        <f>+D54+D55+D56+D57+D58+D59+D60+D61+D62</f>
        <v>0</v>
      </c>
      <c r="E53" s="50">
        <f t="shared" ref="E53:P53" si="11">+E54+E55+E56+E57+E58+E59+E60+E61+E62</f>
        <v>0</v>
      </c>
      <c r="F53" s="50">
        <f t="shared" si="11"/>
        <v>0</v>
      </c>
      <c r="G53" s="50">
        <f t="shared" si="11"/>
        <v>0</v>
      </c>
      <c r="H53" s="50">
        <f t="shared" si="11"/>
        <v>0</v>
      </c>
      <c r="I53" s="50">
        <f t="shared" si="11"/>
        <v>0</v>
      </c>
      <c r="J53" s="50">
        <f t="shared" si="11"/>
        <v>0</v>
      </c>
      <c r="K53" s="50">
        <f t="shared" si="11"/>
        <v>0</v>
      </c>
      <c r="L53" s="50">
        <f t="shared" si="11"/>
        <v>0</v>
      </c>
      <c r="M53" s="50">
        <f t="shared" si="11"/>
        <v>0</v>
      </c>
      <c r="N53" s="50">
        <f t="shared" si="11"/>
        <v>0</v>
      </c>
      <c r="O53" s="50">
        <f t="shared" si="11"/>
        <v>0</v>
      </c>
      <c r="P53" s="50">
        <f t="shared" si="11"/>
        <v>0</v>
      </c>
    </row>
    <row r="54" spans="3:16" ht="15.75" x14ac:dyDescent="0.25">
      <c r="C54" s="45" t="s">
        <v>44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2">
        <f t="shared" si="10"/>
        <v>0</v>
      </c>
    </row>
    <row r="55" spans="3:16" ht="15.75" x14ac:dyDescent="0.25">
      <c r="C55" s="45" t="s">
        <v>45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2">
        <f t="shared" si="10"/>
        <v>0</v>
      </c>
    </row>
    <row r="56" spans="3:16" ht="15.75" x14ac:dyDescent="0.25">
      <c r="C56" s="45" t="s">
        <v>46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2">
        <f t="shared" si="10"/>
        <v>0</v>
      </c>
    </row>
    <row r="57" spans="3:16" ht="15.75" x14ac:dyDescent="0.25">
      <c r="C57" s="45" t="s">
        <v>47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2">
        <f t="shared" si="10"/>
        <v>0</v>
      </c>
    </row>
    <row r="58" spans="3:16" ht="15.75" x14ac:dyDescent="0.25">
      <c r="C58" s="45" t="s">
        <v>48</v>
      </c>
      <c r="D58" s="47">
        <v>0</v>
      </c>
      <c r="E58" s="47">
        <v>0</v>
      </c>
      <c r="F58" s="47">
        <v>0</v>
      </c>
      <c r="G58" s="51">
        <v>0</v>
      </c>
      <c r="H58" s="51">
        <v>0</v>
      </c>
      <c r="I58" s="47">
        <v>0</v>
      </c>
      <c r="J58" s="47">
        <v>0</v>
      </c>
      <c r="K58" s="51">
        <v>0</v>
      </c>
      <c r="L58" s="51">
        <v>0</v>
      </c>
      <c r="M58" s="47">
        <v>0</v>
      </c>
      <c r="N58" s="51">
        <v>0</v>
      </c>
      <c r="O58" s="51">
        <v>0</v>
      </c>
      <c r="P58" s="42">
        <f t="shared" si="10"/>
        <v>0</v>
      </c>
    </row>
    <row r="59" spans="3:16" ht="15.75" x14ac:dyDescent="0.25">
      <c r="C59" s="45" t="s">
        <v>49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2">
        <f t="shared" si="10"/>
        <v>0</v>
      </c>
    </row>
    <row r="60" spans="3:16" ht="15.75" x14ac:dyDescent="0.25">
      <c r="C60" s="45" t="s">
        <v>50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2">
        <f t="shared" si="10"/>
        <v>0</v>
      </c>
    </row>
    <row r="61" spans="3:16" ht="15.75" x14ac:dyDescent="0.25">
      <c r="C61" s="45" t="s">
        <v>51</v>
      </c>
      <c r="D61" s="47">
        <v>0</v>
      </c>
      <c r="E61" s="47">
        <v>0</v>
      </c>
      <c r="F61" s="47">
        <v>0</v>
      </c>
      <c r="G61" s="51">
        <v>0</v>
      </c>
      <c r="H61" s="51">
        <v>0</v>
      </c>
      <c r="I61" s="47">
        <v>0</v>
      </c>
      <c r="J61" s="47">
        <v>0</v>
      </c>
      <c r="K61" s="51">
        <v>0</v>
      </c>
      <c r="L61" s="51">
        <v>0</v>
      </c>
      <c r="M61" s="47">
        <v>0</v>
      </c>
      <c r="N61" s="51">
        <v>0</v>
      </c>
      <c r="O61" s="51">
        <v>0</v>
      </c>
      <c r="P61" s="42">
        <f t="shared" si="10"/>
        <v>0</v>
      </c>
    </row>
    <row r="62" spans="3:16" ht="15.75" x14ac:dyDescent="0.25">
      <c r="C62" s="45" t="s">
        <v>52</v>
      </c>
      <c r="D62" s="51">
        <v>0</v>
      </c>
      <c r="E62" s="51">
        <v>0</v>
      </c>
      <c r="F62" s="51">
        <v>0</v>
      </c>
      <c r="G62" s="47">
        <v>0</v>
      </c>
      <c r="H62" s="47">
        <v>0</v>
      </c>
      <c r="I62" s="51">
        <v>0</v>
      </c>
      <c r="J62" s="51">
        <v>0</v>
      </c>
      <c r="K62" s="47">
        <v>0</v>
      </c>
      <c r="L62" s="47">
        <v>0</v>
      </c>
      <c r="M62" s="51">
        <v>0</v>
      </c>
      <c r="N62" s="47">
        <v>0</v>
      </c>
      <c r="O62" s="47">
        <v>0</v>
      </c>
      <c r="P62" s="42">
        <f t="shared" si="10"/>
        <v>0</v>
      </c>
    </row>
    <row r="63" spans="3:16" ht="15.75" x14ac:dyDescent="0.25">
      <c r="C63" s="43" t="s">
        <v>53</v>
      </c>
      <c r="D63" s="42">
        <f>+D64+D65+D66+D67</f>
        <v>0</v>
      </c>
      <c r="E63" s="42">
        <f t="shared" ref="E63:P63" si="12">+E64+E65+E66+E67</f>
        <v>0</v>
      </c>
      <c r="F63" s="42">
        <f t="shared" si="12"/>
        <v>0</v>
      </c>
      <c r="G63" s="42">
        <f t="shared" si="12"/>
        <v>0</v>
      </c>
      <c r="H63" s="42">
        <f t="shared" si="12"/>
        <v>0</v>
      </c>
      <c r="I63" s="42">
        <f t="shared" si="12"/>
        <v>0</v>
      </c>
      <c r="J63" s="42">
        <f t="shared" si="12"/>
        <v>0</v>
      </c>
      <c r="K63" s="42">
        <f t="shared" si="12"/>
        <v>0</v>
      </c>
      <c r="L63" s="42">
        <f t="shared" si="12"/>
        <v>0</v>
      </c>
      <c r="M63" s="42">
        <f t="shared" si="12"/>
        <v>0</v>
      </c>
      <c r="N63" s="42">
        <f t="shared" si="12"/>
        <v>0</v>
      </c>
      <c r="O63" s="42">
        <f t="shared" si="12"/>
        <v>0</v>
      </c>
      <c r="P63" s="42">
        <f t="shared" si="12"/>
        <v>0</v>
      </c>
    </row>
    <row r="64" spans="3:16" ht="15.75" x14ac:dyDescent="0.25">
      <c r="C64" s="45" t="s">
        <v>54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2">
        <f t="shared" si="10"/>
        <v>0</v>
      </c>
    </row>
    <row r="65" spans="3:16" ht="15.75" x14ac:dyDescent="0.25">
      <c r="C65" s="45" t="s">
        <v>55</v>
      </c>
      <c r="D65" s="47">
        <v>0</v>
      </c>
      <c r="E65" s="47">
        <v>0</v>
      </c>
      <c r="F65" s="47">
        <v>0</v>
      </c>
      <c r="G65" s="51">
        <v>0</v>
      </c>
      <c r="H65" s="51">
        <v>0</v>
      </c>
      <c r="I65" s="47">
        <v>0</v>
      </c>
      <c r="J65" s="47">
        <v>0</v>
      </c>
      <c r="K65" s="51">
        <v>0</v>
      </c>
      <c r="L65" s="51">
        <v>0</v>
      </c>
      <c r="M65" s="47">
        <v>0</v>
      </c>
      <c r="N65" s="51">
        <v>0</v>
      </c>
      <c r="O65" s="51">
        <v>0</v>
      </c>
      <c r="P65" s="42">
        <f t="shared" si="10"/>
        <v>0</v>
      </c>
    </row>
    <row r="66" spans="3:16" ht="15.75" x14ac:dyDescent="0.25">
      <c r="C66" s="45" t="s">
        <v>56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2">
        <f t="shared" si="10"/>
        <v>0</v>
      </c>
    </row>
    <row r="67" spans="3:16" ht="15.75" x14ac:dyDescent="0.25">
      <c r="C67" s="45" t="s">
        <v>57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2">
        <f t="shared" si="10"/>
        <v>0</v>
      </c>
    </row>
    <row r="68" spans="3:16" ht="15.75" x14ac:dyDescent="0.25">
      <c r="C68" s="43" t="s">
        <v>58</v>
      </c>
      <c r="D68" s="50">
        <f>+D69+D70</f>
        <v>0</v>
      </c>
      <c r="E68" s="50">
        <f t="shared" ref="E68:O68" si="13">+E69+E70</f>
        <v>0</v>
      </c>
      <c r="F68" s="50">
        <f t="shared" si="13"/>
        <v>0</v>
      </c>
      <c r="G68" s="50">
        <f t="shared" si="13"/>
        <v>0</v>
      </c>
      <c r="H68" s="50">
        <f t="shared" si="13"/>
        <v>0</v>
      </c>
      <c r="I68" s="50">
        <f t="shared" si="13"/>
        <v>0</v>
      </c>
      <c r="J68" s="50">
        <f t="shared" si="13"/>
        <v>0</v>
      </c>
      <c r="K68" s="50">
        <f t="shared" si="13"/>
        <v>0</v>
      </c>
      <c r="L68" s="50">
        <f t="shared" si="13"/>
        <v>0</v>
      </c>
      <c r="M68" s="50">
        <f t="shared" si="13"/>
        <v>0</v>
      </c>
      <c r="N68" s="50">
        <f t="shared" si="13"/>
        <v>0</v>
      </c>
      <c r="O68" s="50">
        <f t="shared" si="13"/>
        <v>0</v>
      </c>
      <c r="P68" s="50">
        <f>+P69+P70</f>
        <v>0</v>
      </c>
    </row>
    <row r="69" spans="3:16" ht="15.75" x14ac:dyDescent="0.25">
      <c r="C69" s="45" t="s">
        <v>59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2">
        <f t="shared" si="10"/>
        <v>0</v>
      </c>
    </row>
    <row r="70" spans="3:16" ht="15.75" x14ac:dyDescent="0.25">
      <c r="C70" s="45" t="s">
        <v>60</v>
      </c>
      <c r="D70" s="51">
        <v>0</v>
      </c>
      <c r="E70" s="51">
        <v>0</v>
      </c>
      <c r="F70" s="51">
        <v>0</v>
      </c>
      <c r="G70" s="47">
        <v>0</v>
      </c>
      <c r="H70" s="47">
        <v>0</v>
      </c>
      <c r="I70" s="51">
        <v>0</v>
      </c>
      <c r="J70" s="51">
        <v>0</v>
      </c>
      <c r="K70" s="51">
        <v>0</v>
      </c>
      <c r="L70" s="47">
        <v>0</v>
      </c>
      <c r="M70" s="47">
        <v>0</v>
      </c>
      <c r="N70" s="47">
        <v>0</v>
      </c>
      <c r="O70" s="47">
        <v>0</v>
      </c>
      <c r="P70" s="42">
        <f t="shared" si="10"/>
        <v>0</v>
      </c>
    </row>
    <row r="71" spans="3:16" ht="15.75" x14ac:dyDescent="0.25">
      <c r="C71" s="43" t="s">
        <v>61</v>
      </c>
      <c r="D71" s="50">
        <f>+D72+D73+D74</f>
        <v>0</v>
      </c>
      <c r="E71" s="50">
        <f t="shared" ref="E71:P71" si="14">+E72+E73+E74</f>
        <v>0</v>
      </c>
      <c r="F71" s="50">
        <f t="shared" si="14"/>
        <v>0</v>
      </c>
      <c r="G71" s="50">
        <f t="shared" si="14"/>
        <v>0</v>
      </c>
      <c r="H71" s="50">
        <f t="shared" si="14"/>
        <v>0</v>
      </c>
      <c r="I71" s="50">
        <f t="shared" si="14"/>
        <v>0</v>
      </c>
      <c r="J71" s="50">
        <f t="shared" si="14"/>
        <v>0</v>
      </c>
      <c r="K71" s="50">
        <f t="shared" si="14"/>
        <v>0</v>
      </c>
      <c r="L71" s="50">
        <f t="shared" si="14"/>
        <v>0</v>
      </c>
      <c r="M71" s="50">
        <f t="shared" si="14"/>
        <v>0</v>
      </c>
      <c r="N71" s="50">
        <f t="shared" si="14"/>
        <v>0</v>
      </c>
      <c r="O71" s="50">
        <f t="shared" si="14"/>
        <v>0</v>
      </c>
      <c r="P71" s="50">
        <f t="shared" si="14"/>
        <v>0</v>
      </c>
    </row>
    <row r="72" spans="3:16" ht="15.75" x14ac:dyDescent="0.25">
      <c r="C72" s="45" t="s">
        <v>62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2">
        <f t="shared" si="10"/>
        <v>0</v>
      </c>
    </row>
    <row r="73" spans="3:16" ht="15.75" x14ac:dyDescent="0.25">
      <c r="C73" s="45" t="s">
        <v>63</v>
      </c>
      <c r="D73" s="51">
        <v>0</v>
      </c>
      <c r="E73" s="51">
        <v>0</v>
      </c>
      <c r="F73" s="51">
        <v>0</v>
      </c>
      <c r="G73" s="47">
        <v>0</v>
      </c>
      <c r="H73" s="47">
        <v>0</v>
      </c>
      <c r="I73" s="51">
        <v>0</v>
      </c>
      <c r="J73" s="51">
        <v>0</v>
      </c>
      <c r="K73" s="51">
        <v>0</v>
      </c>
      <c r="L73" s="47">
        <v>0</v>
      </c>
      <c r="M73" s="47">
        <v>0</v>
      </c>
      <c r="N73" s="47">
        <v>0</v>
      </c>
      <c r="O73" s="47">
        <v>0</v>
      </c>
      <c r="P73" s="42">
        <f t="shared" si="10"/>
        <v>0</v>
      </c>
    </row>
    <row r="74" spans="3:16" ht="15.75" x14ac:dyDescent="0.25">
      <c r="C74" s="45" t="s">
        <v>64</v>
      </c>
      <c r="D74" s="51">
        <v>0</v>
      </c>
      <c r="E74" s="51">
        <v>0</v>
      </c>
      <c r="F74" s="51">
        <v>0</v>
      </c>
      <c r="G74" s="47">
        <v>0</v>
      </c>
      <c r="H74" s="47">
        <v>0</v>
      </c>
      <c r="I74" s="51">
        <v>0</v>
      </c>
      <c r="J74" s="51">
        <v>0</v>
      </c>
      <c r="K74" s="51">
        <v>0</v>
      </c>
      <c r="L74" s="47">
        <v>0</v>
      </c>
      <c r="M74" s="47">
        <v>0</v>
      </c>
      <c r="N74" s="47">
        <v>0</v>
      </c>
      <c r="O74" s="47">
        <v>0</v>
      </c>
      <c r="P74" s="42">
        <f t="shared" si="10"/>
        <v>0</v>
      </c>
    </row>
    <row r="75" spans="3:16" ht="15.75" x14ac:dyDescent="0.25">
      <c r="C75" s="41" t="s">
        <v>67</v>
      </c>
      <c r="D75" s="50">
        <f>+D76+D79+D82</f>
        <v>0</v>
      </c>
      <c r="E75" s="50">
        <f t="shared" ref="E75:P75" si="15">+E76+E79+E82</f>
        <v>0</v>
      </c>
      <c r="F75" s="50">
        <f t="shared" si="15"/>
        <v>0</v>
      </c>
      <c r="G75" s="50">
        <f t="shared" si="15"/>
        <v>0</v>
      </c>
      <c r="H75" s="50">
        <f t="shared" si="15"/>
        <v>0</v>
      </c>
      <c r="I75" s="50">
        <f t="shared" si="15"/>
        <v>0</v>
      </c>
      <c r="J75" s="50">
        <f t="shared" si="15"/>
        <v>0</v>
      </c>
      <c r="K75" s="50">
        <f t="shared" si="15"/>
        <v>0</v>
      </c>
      <c r="L75" s="50">
        <f t="shared" si="15"/>
        <v>0</v>
      </c>
      <c r="M75" s="50">
        <f t="shared" si="15"/>
        <v>0</v>
      </c>
      <c r="N75" s="50">
        <f t="shared" si="15"/>
        <v>0</v>
      </c>
      <c r="O75" s="50">
        <f t="shared" si="15"/>
        <v>0</v>
      </c>
      <c r="P75" s="50">
        <f t="shared" si="15"/>
        <v>0</v>
      </c>
    </row>
    <row r="76" spans="3:16" ht="15.75" x14ac:dyDescent="0.25">
      <c r="C76" s="43" t="s">
        <v>68</v>
      </c>
      <c r="D76" s="50">
        <f>+D77+D78</f>
        <v>0</v>
      </c>
      <c r="E76" s="50">
        <f t="shared" ref="E76:P76" si="16">+E77+E78</f>
        <v>0</v>
      </c>
      <c r="F76" s="50">
        <f t="shared" si="16"/>
        <v>0</v>
      </c>
      <c r="G76" s="50">
        <f t="shared" si="16"/>
        <v>0</v>
      </c>
      <c r="H76" s="50">
        <f t="shared" si="16"/>
        <v>0</v>
      </c>
      <c r="I76" s="50">
        <f t="shared" si="16"/>
        <v>0</v>
      </c>
      <c r="J76" s="50">
        <f t="shared" si="16"/>
        <v>0</v>
      </c>
      <c r="K76" s="50">
        <f t="shared" si="16"/>
        <v>0</v>
      </c>
      <c r="L76" s="50">
        <f t="shared" si="16"/>
        <v>0</v>
      </c>
      <c r="M76" s="50">
        <f t="shared" si="16"/>
        <v>0</v>
      </c>
      <c r="N76" s="50">
        <f t="shared" si="16"/>
        <v>0</v>
      </c>
      <c r="O76" s="50">
        <f t="shared" si="16"/>
        <v>0</v>
      </c>
      <c r="P76" s="50">
        <f t="shared" si="16"/>
        <v>0</v>
      </c>
    </row>
    <row r="77" spans="3:16" ht="15.75" x14ac:dyDescent="0.25">
      <c r="C77" s="45" t="s">
        <v>69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42">
        <f t="shared" si="10"/>
        <v>0</v>
      </c>
    </row>
    <row r="78" spans="3:16" ht="15.75" x14ac:dyDescent="0.25">
      <c r="C78" s="45" t="s">
        <v>70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2">
        <f t="shared" si="10"/>
        <v>0</v>
      </c>
    </row>
    <row r="79" spans="3:16" ht="15.75" x14ac:dyDescent="0.25">
      <c r="C79" s="43" t="s">
        <v>71</v>
      </c>
      <c r="D79" s="50">
        <f>+D80+D81</f>
        <v>0</v>
      </c>
      <c r="E79" s="50">
        <f t="shared" ref="E79:O79" si="17">+E80+E81</f>
        <v>0</v>
      </c>
      <c r="F79" s="50">
        <f t="shared" si="17"/>
        <v>0</v>
      </c>
      <c r="G79" s="50">
        <f t="shared" si="17"/>
        <v>0</v>
      </c>
      <c r="H79" s="50">
        <f t="shared" si="17"/>
        <v>0</v>
      </c>
      <c r="I79" s="50">
        <f t="shared" si="17"/>
        <v>0</v>
      </c>
      <c r="J79" s="50">
        <f t="shared" si="17"/>
        <v>0</v>
      </c>
      <c r="K79" s="50">
        <f t="shared" si="17"/>
        <v>0</v>
      </c>
      <c r="L79" s="50">
        <f t="shared" si="17"/>
        <v>0</v>
      </c>
      <c r="M79" s="50">
        <f t="shared" si="17"/>
        <v>0</v>
      </c>
      <c r="N79" s="50">
        <f t="shared" si="17"/>
        <v>0</v>
      </c>
      <c r="O79" s="50">
        <f t="shared" si="17"/>
        <v>0</v>
      </c>
      <c r="P79" s="50">
        <f>+P80+P81</f>
        <v>0</v>
      </c>
    </row>
    <row r="80" spans="3:16" ht="15.75" x14ac:dyDescent="0.25">
      <c r="C80" s="45" t="s">
        <v>72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2">
        <f t="shared" si="10"/>
        <v>0</v>
      </c>
    </row>
    <row r="81" spans="3:16" ht="15.75" x14ac:dyDescent="0.25">
      <c r="C81" s="45" t="s">
        <v>73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42">
        <f t="shared" si="10"/>
        <v>0</v>
      </c>
    </row>
    <row r="82" spans="3:16" ht="15.75" x14ac:dyDescent="0.25">
      <c r="C82" s="43" t="s">
        <v>74</v>
      </c>
      <c r="D82" s="50">
        <f>+D83</f>
        <v>0</v>
      </c>
      <c r="E82" s="50">
        <f t="shared" ref="E82:O82" si="18">+E83</f>
        <v>0</v>
      </c>
      <c r="F82" s="50">
        <f t="shared" si="18"/>
        <v>0</v>
      </c>
      <c r="G82" s="50">
        <f t="shared" si="18"/>
        <v>0</v>
      </c>
      <c r="H82" s="50">
        <f t="shared" si="18"/>
        <v>0</v>
      </c>
      <c r="I82" s="50">
        <f t="shared" si="18"/>
        <v>0</v>
      </c>
      <c r="J82" s="50">
        <f t="shared" si="18"/>
        <v>0</v>
      </c>
      <c r="K82" s="50">
        <f t="shared" si="18"/>
        <v>0</v>
      </c>
      <c r="L82" s="50">
        <f t="shared" si="18"/>
        <v>0</v>
      </c>
      <c r="M82" s="50">
        <f t="shared" si="18"/>
        <v>0</v>
      </c>
      <c r="N82" s="50">
        <f t="shared" si="18"/>
        <v>0</v>
      </c>
      <c r="O82" s="50">
        <f t="shared" si="18"/>
        <v>0</v>
      </c>
      <c r="P82" s="50">
        <f>+P83</f>
        <v>0</v>
      </c>
    </row>
    <row r="83" spans="3:16" ht="15.75" x14ac:dyDescent="0.25">
      <c r="C83" s="45" t="s">
        <v>75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2">
        <f t="shared" si="10"/>
        <v>0</v>
      </c>
    </row>
    <row r="84" spans="3:16" ht="15.75" x14ac:dyDescent="0.25">
      <c r="C84" s="52" t="s">
        <v>65</v>
      </c>
      <c r="D84" s="53">
        <f>+D10</f>
        <v>8487967.3900000006</v>
      </c>
      <c r="E84" s="53">
        <f t="shared" ref="E84:O84" si="19">+E10</f>
        <v>0</v>
      </c>
      <c r="F84" s="53">
        <f t="shared" si="19"/>
        <v>0</v>
      </c>
      <c r="G84" s="53">
        <f t="shared" si="19"/>
        <v>0</v>
      </c>
      <c r="H84" s="53">
        <f>+H10</f>
        <v>0</v>
      </c>
      <c r="I84" s="53">
        <f t="shared" si="19"/>
        <v>0</v>
      </c>
      <c r="J84" s="53">
        <f t="shared" si="19"/>
        <v>0</v>
      </c>
      <c r="K84" s="53">
        <f t="shared" si="19"/>
        <v>0</v>
      </c>
      <c r="L84" s="53">
        <f t="shared" si="19"/>
        <v>0</v>
      </c>
      <c r="M84" s="53">
        <f t="shared" si="19"/>
        <v>0</v>
      </c>
      <c r="N84" s="53">
        <f t="shared" si="19"/>
        <v>0</v>
      </c>
      <c r="O84" s="53">
        <f t="shared" si="19"/>
        <v>0</v>
      </c>
      <c r="P84" s="53">
        <f>+P10</f>
        <v>8487967.3900000006</v>
      </c>
    </row>
    <row r="87" spans="3:16" x14ac:dyDescent="0.25">
      <c r="O87" s="1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2022-02-07T13:53:01Z</cp:lastPrinted>
  <dcterms:created xsi:type="dcterms:W3CDTF">2021-07-29T18:58:50Z</dcterms:created>
  <dcterms:modified xsi:type="dcterms:W3CDTF">2022-02-07T13:53:27Z</dcterms:modified>
</cp:coreProperties>
</file>