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6\enero\presupuesto\"/>
    </mc:Choice>
  </mc:AlternateContent>
  <xr:revisionPtr revIDLastSave="0" documentId="13_ncr:1_{BB5DE282-C6F8-4109-83A8-45C73D2FF219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7" i="1"/>
  <c r="E68" i="1"/>
  <c r="E70" i="1"/>
  <c r="E71" i="1"/>
  <c r="E72" i="1"/>
  <c r="E75" i="1"/>
  <c r="E76" i="1"/>
  <c r="E78" i="1"/>
  <c r="E79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 s="1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E9" i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E80" i="1" s="1"/>
  <c r="C77" i="1"/>
  <c r="E77" i="1" s="1"/>
  <c r="C74" i="1"/>
  <c r="C69" i="1"/>
  <c r="E69" i="1" s="1"/>
  <c r="C66" i="1"/>
  <c r="E66" i="1" s="1"/>
  <c r="C61" i="1"/>
  <c r="E61" i="1" s="1"/>
  <c r="C51" i="1"/>
  <c r="E51" i="1" s="1"/>
  <c r="C25" i="1"/>
  <c r="E25" i="1" s="1"/>
  <c r="C73" i="1" l="1"/>
  <c r="E73" i="1" s="1"/>
  <c r="E74" i="1"/>
  <c r="E8" i="1"/>
  <c r="C8" i="1"/>
  <c r="C82" i="1" s="1"/>
  <c r="D82" i="1"/>
  <c r="E82" i="1" l="1"/>
  <c r="D80" i="2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<sst xmlns="http://schemas.openxmlformats.org/spreadsheetml/2006/main" count="287" uniqueCount="112">
  <si>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</si>
  <si>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</si>
  <si>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</si>
  <si>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</si>
  <si>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</si>
  <si>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</si>
  <si>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</si>
  <si>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</si>
  <si>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</si>
  <si>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</si>
  <si>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</si>
  <si>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</si>
  <si>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</si>
  <si>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</si>
  <si>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</si>
  <si>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</si>
  <si>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</si>
  <si>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</si>
  <si>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</si>
  <si>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</si>
  <si>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</si>
  <si>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</si>
  <si>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</si>
  <si>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</si>
  <si>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</si>
  <si>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</si>
  <si>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</si>
  <si>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</si>
  <si>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</si>
  <si>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</si>
  <si>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</si>
  <si>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</si>
  <si>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</si>
  <si>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</si>
  <si>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</si>
  <si>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</si>
  <si>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</si>
  <si>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</si>
  <si>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</si>
  <si>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</si>
  <si>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</si>
  <si>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</si>
  <si>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</si>
  <si>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</si>
  <si>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</si>
  <si>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</si>
  <si>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</si>
  <si>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</si>
  <si>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</si>
  <si>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</si>
  <si>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</si>
  <si>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</si>
  <si>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</si>
  <si>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</si>
  <si>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</si>
  <si>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</si>
  <si>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</si>
  <si>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</si>
  <si>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</si>
  <si>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</si>
  <si>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</si>
  <si>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</si>
  <si>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</si>
  <si>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</si>
  <si>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</si>
  <si>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</si>
  <si>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</si>
  <si>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</si>
  <si>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</si>
  <si>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</si>
  <si>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</si>
  <si>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</si>
  <si>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</si>
  <si>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</si>
  <si>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</si>
  <si>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</si>
  <si>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</si>
  <si>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</si>
  <si>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</si>
  <si>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</si>
  <si>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</si>
  <si>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</si>
  <si>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</si>
  <si>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</si>
  <si>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</si>
  <si>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</si>
  <si>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</si>
  <si>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</si>
  <si>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</si>
  <si>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</si>
  <si>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</si>
  <si>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</si>
  <si>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</si>
  <si>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</si>
  <si>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</si>
  <si>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</si>
  <si>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</si>
  <si>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</si>
  <si>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</si>
  <si>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</si>
  <si>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</si>
  <si>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</si>
  <si>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</si>
  <si>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</si>
  <si>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</si>
  <si>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</si>
  <si>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</si>
  <si>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</si>
  <si>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</si>
  <si>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</si>
  <si>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</si>
  <si>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 xml:space="preserve">Presupuesto Modificado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</si>
</sst>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zoomScaleSheetLayoutView="100" workbookViewId="0">
      <selection activeCell="B10" sqref="B10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  <col min="5" max="5" width="13.42578125" bestFit="1" customWidth="1"/>
  </cols>
  <sheetData>
    <row r="1" spans="2:14" ht="25.15" customHeight="1" x14ac:dyDescent="0.25">
      <c r="B1" s="44" t="s">
        <v>98</v>
      </c>
      <c r="C1" s="44"/>
      <c r="D1" s="44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4" t="s">
        <v>97</v>
      </c>
      <c r="C2" s="44"/>
      <c r="D2" s="44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4">
        <v>2026</v>
      </c>
      <c r="C3" s="44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5" t="s">
        <v>76</v>
      </c>
      <c r="C4" s="46"/>
      <c r="D4" s="46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5" t="s">
        <v>77</v>
      </c>
      <c r="C5" s="46"/>
      <c r="D5" s="46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7" t="s">
        <v>66</v>
      </c>
      <c r="C6" s="48" t="s">
        <v>93</v>
      </c>
      <c r="D6" s="48" t="s">
        <v>111</v>
      </c>
      <c r="E6" s="42" t="s">
        <v>110</v>
      </c>
    </row>
    <row r="7" spans="2:14" ht="25.15" customHeight="1" x14ac:dyDescent="0.25">
      <c r="B7" s="47"/>
      <c r="C7" s="49"/>
      <c r="D7" s="49"/>
      <c r="E7" s="43"/>
    </row>
    <row r="8" spans="2:14" x14ac:dyDescent="0.25">
      <c r="B8" s="1" t="s">
        <v>0</v>
      </c>
      <c r="C8" s="11">
        <f>C9+C15+C25+C35+C44+C51+C61</f>
        <v>231970555</v>
      </c>
      <c r="D8" s="11">
        <f>D9+D15+D25+D35+D44+D51+D61</f>
        <v>0</v>
      </c>
      <c r="E8" s="12">
        <f>E9+E15+E25+E35+E44+E51+E61+E66+E69+E73</f>
        <v>231970555</v>
      </c>
    </row>
    <row r="9" spans="2:14" x14ac:dyDescent="0.25">
      <c r="B9" s="2" t="s">
        <v>1</v>
      </c>
      <c r="C9" s="12">
        <f>C10+C11+C12+C13+C14</f>
        <v>123195200</v>
      </c>
      <c r="D9" s="12">
        <f>D10+D11+D12+D13+D14</f>
        <v>0</v>
      </c>
      <c r="E9" s="12">
        <f t="shared" ref="E9:E72" si="0">C9+D9</f>
        <v>123195200</v>
      </c>
    </row>
    <row r="10" spans="2:14" x14ac:dyDescent="0.25">
      <c r="B10" s="3" t="s">
        <v>2</v>
      </c>
      <c r="C10" s="13">
        <v>94214000</v>
      </c>
      <c r="D10" s="13">
        <v>0</v>
      </c>
      <c r="E10" s="13">
        <f t="shared" si="0"/>
        <v>94214000</v>
      </c>
    </row>
    <row r="11" spans="2:14" x14ac:dyDescent="0.25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25">
      <c r="B12" s="3" t="s">
        <v>4</v>
      </c>
      <c r="C12" s="13">
        <v>0</v>
      </c>
      <c r="D12" s="13">
        <v>0</v>
      </c>
      <c r="E12" s="13">
        <f t="shared" si="0"/>
        <v>0</v>
      </c>
    </row>
    <row r="13" spans="2:14" x14ac:dyDescent="0.25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25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25">
      <c r="B15" s="2" t="s">
        <v>7</v>
      </c>
      <c r="C15" s="12">
        <f>C16+C17+C18+C19+C21+C20+C22+C23+C24</f>
        <v>40266300</v>
      </c>
      <c r="D15" s="12">
        <f>D16+D17+D18+D19+D21+D20+D22+D23+D24</f>
        <v>0</v>
      </c>
      <c r="E15" s="12">
        <f t="shared" si="0"/>
        <v>40266300</v>
      </c>
    </row>
    <row r="16" spans="2:14" x14ac:dyDescent="0.25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25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25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25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25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25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25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25">
      <c r="B23" s="3" t="s">
        <v>15</v>
      </c>
      <c r="C23" s="13">
        <v>15050300</v>
      </c>
      <c r="D23" s="13">
        <v>0</v>
      </c>
      <c r="E23" s="13">
        <f t="shared" si="0"/>
        <v>15050300</v>
      </c>
    </row>
    <row r="24" spans="2:5" x14ac:dyDescent="0.25">
      <c r="B24" s="3" t="s">
        <v>16</v>
      </c>
      <c r="C24" s="13">
        <v>1700000</v>
      </c>
      <c r="D24" s="13">
        <v>0</v>
      </c>
      <c r="E24" s="13">
        <f t="shared" si="0"/>
        <v>1700000</v>
      </c>
    </row>
    <row r="25" spans="2:5" x14ac:dyDescent="0.25">
      <c r="B25" s="2" t="s">
        <v>17</v>
      </c>
      <c r="C25" s="12">
        <f>C26+C27+C28+C29+C30+C31+C32+C33+C34</f>
        <v>66464055</v>
      </c>
      <c r="D25" s="12">
        <f>D26+D27+D28+D29+D30+D31+D32+D33+D34</f>
        <v>0</v>
      </c>
      <c r="E25" s="12">
        <f t="shared" si="0"/>
        <v>66464055</v>
      </c>
    </row>
    <row r="26" spans="2:5" x14ac:dyDescent="0.25">
      <c r="B26" s="3" t="s">
        <v>18</v>
      </c>
      <c r="C26" s="13">
        <v>370000</v>
      </c>
      <c r="D26" s="13">
        <v>0</v>
      </c>
      <c r="E26" s="13">
        <f t="shared" si="0"/>
        <v>370000</v>
      </c>
    </row>
    <row r="27" spans="2:5" x14ac:dyDescent="0.25">
      <c r="B27" s="3" t="s">
        <v>19</v>
      </c>
      <c r="C27" s="13">
        <v>55787245</v>
      </c>
      <c r="D27" s="13">
        <v>0</v>
      </c>
      <c r="E27" s="13">
        <f t="shared" si="0"/>
        <v>55787245</v>
      </c>
    </row>
    <row r="28" spans="2:5" x14ac:dyDescent="0.25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25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25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25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25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25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25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25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25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25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25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25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25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25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25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25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25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25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25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25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25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25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25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25">
      <c r="B51" s="2" t="s">
        <v>43</v>
      </c>
      <c r="C51" s="12">
        <f>C52+C53+C54+C55+C56+C57+C58+C59+C60</f>
        <v>2045000</v>
      </c>
      <c r="D51" s="12">
        <f>D52+D53+D54+D55+D56+D57+D58+D59+D60</f>
        <v>0</v>
      </c>
      <c r="E51" s="12">
        <f t="shared" si="0"/>
        <v>2045000</v>
      </c>
    </row>
    <row r="52" spans="2:5" x14ac:dyDescent="0.25">
      <c r="B52" s="3" t="s">
        <v>44</v>
      </c>
      <c r="C52" s="13">
        <v>820000</v>
      </c>
      <c r="D52" s="13">
        <v>0</v>
      </c>
      <c r="E52" s="13">
        <f t="shared" si="0"/>
        <v>820000</v>
      </c>
    </row>
    <row r="53" spans="2:5" x14ac:dyDescent="0.25">
      <c r="B53" s="3" t="s">
        <v>45</v>
      </c>
      <c r="C53" s="13">
        <v>100000</v>
      </c>
      <c r="D53" s="13">
        <v>0</v>
      </c>
      <c r="E53" s="13">
        <f t="shared" si="0"/>
        <v>100000</v>
      </c>
    </row>
    <row r="54" spans="2:5" x14ac:dyDescent="0.25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25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25">
      <c r="B56" s="3" t="s">
        <v>48</v>
      </c>
      <c r="C56" s="13">
        <v>1100000</v>
      </c>
      <c r="D56" s="13">
        <v>0</v>
      </c>
      <c r="E56" s="13">
        <f t="shared" si="0"/>
        <v>1100000</v>
      </c>
    </row>
    <row r="57" spans="2:5" x14ac:dyDescent="0.25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25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25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25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25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25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25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25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25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25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25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25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25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25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25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25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25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25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25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25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25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25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25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25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25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25">
      <c r="B82" s="4" t="s">
        <v>65</v>
      </c>
      <c r="C82" s="14">
        <f>C73+C8</f>
        <v>231970555</v>
      </c>
      <c r="D82" s="14">
        <f>D73+D8</f>
        <v>0</v>
      </c>
      <c r="E82" s="41">
        <f t="shared" si="1"/>
        <v>231970555</v>
      </c>
    </row>
    <row r="83" spans="2:5" ht="15.75" thickBot="1" x14ac:dyDescent="0.3">
      <c r="B83" s="40"/>
    </row>
    <row r="84" spans="2:5" ht="26.25" customHeight="1" thickBot="1" x14ac:dyDescent="0.3">
      <c r="B84" s="9" t="s">
        <v>94</v>
      </c>
    </row>
    <row r="85" spans="2:5" ht="33.75" customHeight="1" thickBot="1" x14ac:dyDescent="0.3">
      <c r="B85" s="7" t="s">
        <v>95</v>
      </c>
    </row>
    <row r="86" spans="2:5" ht="60.75" thickBot="1" x14ac:dyDescent="0.3">
      <c r="B86" s="8" t="s">
        <v>96</v>
      </c>
    </row>
    <row r="87" spans="2:5" x14ac:dyDescent="0.25">
      <c r="B87" s="35"/>
    </row>
    <row r="89" spans="2:5" x14ac:dyDescent="0.25">
      <c r="B89" t="s">
        <v>101</v>
      </c>
      <c r="C89" t="s">
        <v>103</v>
      </c>
    </row>
    <row r="90" spans="2:5" x14ac:dyDescent="0.25">
      <c r="B90" s="30" t="s">
        <v>106</v>
      </c>
      <c r="C90" t="s">
        <v>104</v>
      </c>
    </row>
    <row r="91" spans="2:5" x14ac:dyDescent="0.25">
      <c r="B91" s="30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tabSelected="1" view="pageBreakPreview" zoomScaleSheetLayoutView="100" workbookViewId="0">
      <selection activeCell="F11" sqref="F11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2.710937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3.42578125" customWidth="1"/>
    <col min="17" max="17" width="12.42578125" bestFit="1" customWidth="1"/>
  </cols>
  <sheetData>
    <row r="1" spans="1:17" ht="28.5" customHeight="1" x14ac:dyDescent="0.25">
      <c r="A1" s="54" t="s">
        <v>99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1" customHeight="1" x14ac:dyDescent="0.25">
      <c r="A2" s="56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5.75" x14ac:dyDescent="0.25">
      <c r="A3" s="61">
        <v>2026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customHeight="1" x14ac:dyDescent="0.25">
      <c r="A4" s="63" t="s">
        <v>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ht="15.75" customHeight="1" x14ac:dyDescent="0.25">
      <c r="A5" s="50" t="s">
        <v>77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25.5" customHeight="1" x14ac:dyDescent="0.25">
      <c r="A6" s="47" t="s">
        <v>66</v>
      </c>
      <c r="B6" s="48" t="s">
        <v>93</v>
      </c>
      <c r="C6" s="59" t="s">
        <v>111</v>
      </c>
      <c r="D6" s="51" t="s">
        <v>91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7" x14ac:dyDescent="0.25">
      <c r="A7" s="58"/>
      <c r="B7" s="42"/>
      <c r="C7" s="60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231970555</v>
      </c>
      <c r="C8" s="17">
        <f>+C9+C15+C25+C35+C44+C51+C61+C66+C69+C73</f>
        <v>0</v>
      </c>
      <c r="D8" s="18">
        <f>+D9+D15+D25+D35+D44+D51+D61+D66+D69+D73</f>
        <v>8933758.1799999997</v>
      </c>
      <c r="E8" s="18">
        <f>+E9+E15+E25+E35+E44+E51+E61+E66+E69+E73</f>
        <v>0</v>
      </c>
      <c r="F8" s="18">
        <f>+F9+F15+F25+F35+F44+F51+F61+F66+F69+F73</f>
        <v>0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8933758.1799999997</v>
      </c>
    </row>
    <row r="9" spans="1:17" x14ac:dyDescent="0.25">
      <c r="A9" s="26" t="s">
        <v>1</v>
      </c>
      <c r="B9" s="32">
        <f>B10+B11+B12+B13+B14</f>
        <v>123195200</v>
      </c>
      <c r="C9" s="17">
        <f t="shared" ref="C9:L9" si="1">+C10+C11+C12+C13+C14</f>
        <v>0</v>
      </c>
      <c r="D9" s="17">
        <f t="shared" si="1"/>
        <v>8095811.8000000007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8095811.8000000007</v>
      </c>
    </row>
    <row r="10" spans="1:17" x14ac:dyDescent="0.25">
      <c r="A10" s="27" t="s">
        <v>2</v>
      </c>
      <c r="B10" s="33">
        <v>94214000</v>
      </c>
      <c r="C10" s="23">
        <v>0</v>
      </c>
      <c r="D10" s="23">
        <v>6828971.2400000002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9">
        <v>0</v>
      </c>
      <c r="N10" s="23">
        <v>0</v>
      </c>
      <c r="O10" s="23">
        <v>0</v>
      </c>
      <c r="P10" s="18">
        <f>SUM(D10:O10)</f>
        <v>6828971.2400000002</v>
      </c>
      <c r="Q10" s="13"/>
    </row>
    <row r="11" spans="1:17" x14ac:dyDescent="0.25">
      <c r="A11" s="27" t="s">
        <v>3</v>
      </c>
      <c r="B11" s="33">
        <v>16386200</v>
      </c>
      <c r="C11" s="23">
        <v>0</v>
      </c>
      <c r="D11" s="23">
        <v>223500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19">
        <v>0</v>
      </c>
      <c r="N11" s="23">
        <v>0</v>
      </c>
      <c r="O11" s="23">
        <v>0</v>
      </c>
      <c r="P11" s="18">
        <f>SUM(D11:O11)</f>
        <v>223500</v>
      </c>
    </row>
    <row r="12" spans="1:17" x14ac:dyDescent="0.25">
      <c r="A12" s="27" t="s">
        <v>4</v>
      </c>
      <c r="B12" s="33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9">
        <v>0</v>
      </c>
      <c r="N13" s="23">
        <v>0</v>
      </c>
      <c r="O13" s="23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23">
        <v>0</v>
      </c>
      <c r="D14" s="23">
        <v>1043340.56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9">
        <v>0</v>
      </c>
      <c r="N14" s="23">
        <v>0</v>
      </c>
      <c r="O14" s="23">
        <v>0</v>
      </c>
      <c r="P14" s="18">
        <f t="shared" ref="P14:P72" si="3">SUM(D14:O14)</f>
        <v>1043340.56</v>
      </c>
    </row>
    <row r="15" spans="1:17" x14ac:dyDescent="0.25">
      <c r="A15" s="26" t="s">
        <v>7</v>
      </c>
      <c r="B15" s="32">
        <f>B16+B17+B18+B19+B21+B20+B22+B23+B24</f>
        <v>40266300</v>
      </c>
      <c r="C15" s="32">
        <f>C16+C17+C18+C19+C21+C20+C22+C23+C24</f>
        <v>0</v>
      </c>
      <c r="D15" s="17">
        <f t="shared" ref="D15:L15" si="4">+D16+D17+D18+D19+D20+D21+D22+D23+D24</f>
        <v>837946.37999999989</v>
      </c>
      <c r="E15" s="17">
        <f t="shared" si="4"/>
        <v>0</v>
      </c>
      <c r="F15" s="17">
        <f t="shared" si="4"/>
        <v>0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837946.37999999989</v>
      </c>
    </row>
    <row r="16" spans="1:17" x14ac:dyDescent="0.25">
      <c r="A16" s="27" t="s">
        <v>8</v>
      </c>
      <c r="B16" s="33">
        <v>6440000</v>
      </c>
      <c r="C16" s="23">
        <v>0</v>
      </c>
      <c r="D16" s="23">
        <v>390329.42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9">
        <v>0</v>
      </c>
      <c r="N16" s="23">
        <v>0</v>
      </c>
      <c r="O16" s="23">
        <v>0</v>
      </c>
      <c r="P16" s="18">
        <f t="shared" si="3"/>
        <v>390329.42</v>
      </c>
    </row>
    <row r="17" spans="1:16" x14ac:dyDescent="0.25">
      <c r="A17" s="27" t="s">
        <v>9</v>
      </c>
      <c r="B17" s="33">
        <v>1400000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9">
        <v>0</v>
      </c>
      <c r="N17" s="23">
        <v>0</v>
      </c>
      <c r="O17" s="23">
        <v>0</v>
      </c>
      <c r="P17" s="18">
        <f t="shared" si="3"/>
        <v>0</v>
      </c>
    </row>
    <row r="18" spans="1:16" x14ac:dyDescent="0.25">
      <c r="A18" s="27" t="s">
        <v>10</v>
      </c>
      <c r="B18" s="33">
        <v>2900000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0</v>
      </c>
    </row>
    <row r="19" spans="1:16" x14ac:dyDescent="0.25">
      <c r="A19" s="27" t="s">
        <v>11</v>
      </c>
      <c r="B19" s="3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9">
        <v>0</v>
      </c>
      <c r="N19" s="23">
        <v>0</v>
      </c>
      <c r="O19" s="23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23">
        <v>0</v>
      </c>
      <c r="D20" s="23">
        <v>315000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9">
        <v>0</v>
      </c>
      <c r="N20" s="23">
        <v>0</v>
      </c>
      <c r="O20" s="23">
        <v>0</v>
      </c>
      <c r="P20" s="18">
        <f t="shared" si="3"/>
        <v>315000</v>
      </c>
    </row>
    <row r="21" spans="1:16" x14ac:dyDescent="0.25">
      <c r="A21" s="27" t="s">
        <v>13</v>
      </c>
      <c r="B21" s="33">
        <v>1120000</v>
      </c>
      <c r="C21" s="20">
        <v>0</v>
      </c>
      <c r="D21" s="23">
        <v>132616.95999999999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132616.95999999999</v>
      </c>
    </row>
    <row r="22" spans="1:16" x14ac:dyDescent="0.25">
      <c r="A22" s="27" t="s">
        <v>14</v>
      </c>
      <c r="B22" s="33">
        <v>5700000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9">
        <v>0</v>
      </c>
      <c r="N22" s="23">
        <v>0</v>
      </c>
      <c r="O22" s="23">
        <v>0</v>
      </c>
      <c r="P22" s="18">
        <f t="shared" si="3"/>
        <v>0</v>
      </c>
    </row>
    <row r="23" spans="1:16" x14ac:dyDescent="0.25">
      <c r="A23" s="27" t="s">
        <v>15</v>
      </c>
      <c r="B23" s="33">
        <v>15050300</v>
      </c>
      <c r="C23" s="23">
        <v>0</v>
      </c>
      <c r="D23" s="20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9">
        <v>0</v>
      </c>
      <c r="N23" s="23">
        <v>0</v>
      </c>
      <c r="O23" s="23">
        <v>0</v>
      </c>
      <c r="P23" s="18">
        <f t="shared" si="3"/>
        <v>0</v>
      </c>
    </row>
    <row r="24" spans="1:16" x14ac:dyDescent="0.25">
      <c r="A24" s="27" t="s">
        <v>16</v>
      </c>
      <c r="B24" s="33">
        <v>1700000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9">
        <v>0</v>
      </c>
      <c r="N24" s="23">
        <v>0</v>
      </c>
      <c r="O24" s="23">
        <v>0</v>
      </c>
      <c r="P24" s="18">
        <f t="shared" si="3"/>
        <v>0</v>
      </c>
    </row>
    <row r="25" spans="1:16" x14ac:dyDescent="0.25">
      <c r="A25" s="26" t="s">
        <v>17</v>
      </c>
      <c r="B25" s="32">
        <f>B26+B27+B28+B29+B30+B31+B32+B33+B34</f>
        <v>66464055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</row>
    <row r="26" spans="1:16" x14ac:dyDescent="0.25">
      <c r="A26" s="27" t="s">
        <v>18</v>
      </c>
      <c r="B26" s="33">
        <v>370000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19">
        <v>0</v>
      </c>
      <c r="N26" s="23">
        <v>0</v>
      </c>
      <c r="O26" s="23">
        <v>0</v>
      </c>
      <c r="P26" s="18">
        <f t="shared" si="3"/>
        <v>0</v>
      </c>
    </row>
    <row r="27" spans="1:16" x14ac:dyDescent="0.25">
      <c r="A27" s="27" t="s">
        <v>19</v>
      </c>
      <c r="B27" s="33">
        <v>55787245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9">
        <v>0</v>
      </c>
      <c r="N27" s="23">
        <v>0</v>
      </c>
      <c r="O27" s="23">
        <v>0</v>
      </c>
      <c r="P27" s="18">
        <f t="shared" si="3"/>
        <v>0</v>
      </c>
    </row>
    <row r="28" spans="1:16" x14ac:dyDescent="0.25">
      <c r="A28" s="27" t="s">
        <v>20</v>
      </c>
      <c r="B28" s="33">
        <v>500000</v>
      </c>
      <c r="C28" s="23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0</v>
      </c>
    </row>
    <row r="29" spans="1:16" x14ac:dyDescent="0.25">
      <c r="A29" s="27" t="s">
        <v>21</v>
      </c>
      <c r="B29" s="3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9">
        <v>0</v>
      </c>
      <c r="N29" s="23">
        <v>0</v>
      </c>
      <c r="O29" s="23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20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9">
        <v>0</v>
      </c>
      <c r="N30" s="23">
        <v>0</v>
      </c>
      <c r="O30" s="23">
        <v>0</v>
      </c>
      <c r="P30" s="18">
        <f t="shared" si="3"/>
        <v>0</v>
      </c>
    </row>
    <row r="31" spans="1:16" x14ac:dyDescent="0.25">
      <c r="A31" s="27" t="s">
        <v>23</v>
      </c>
      <c r="B31" s="33">
        <v>803510</v>
      </c>
      <c r="C31" s="20">
        <v>0</v>
      </c>
      <c r="D31" s="23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0</v>
      </c>
    </row>
    <row r="32" spans="1:16" x14ac:dyDescent="0.25">
      <c r="A32" s="27" t="s">
        <v>24</v>
      </c>
      <c r="B32" s="33">
        <v>6405000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9">
        <v>0</v>
      </c>
      <c r="N32" s="23">
        <v>0</v>
      </c>
      <c r="O32" s="23">
        <v>0</v>
      </c>
      <c r="P32" s="18">
        <f t="shared" si="3"/>
        <v>0</v>
      </c>
    </row>
    <row r="33" spans="1:16" x14ac:dyDescent="0.25">
      <c r="A33" s="27" t="s">
        <v>25</v>
      </c>
      <c r="B33" s="33">
        <v>0</v>
      </c>
      <c r="C33" s="23">
        <v>0</v>
      </c>
      <c r="D33" s="20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9">
        <v>0</v>
      </c>
      <c r="N33" s="23">
        <v>0</v>
      </c>
      <c r="O33" s="23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9">
        <v>0</v>
      </c>
      <c r="N34" s="23">
        <v>0</v>
      </c>
      <c r="O34" s="23">
        <v>0</v>
      </c>
      <c r="P34" s="18">
        <f t="shared" si="3"/>
        <v>0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2045000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29">
        <f>+K52+K53+K54+K55+K56+K58+K59+K60</f>
        <v>0</v>
      </c>
      <c r="L51" s="29">
        <f>+L52+L53+L54+L55+L56+L58+L59+L60</f>
        <v>0</v>
      </c>
      <c r="M51" s="29">
        <f>+M52+M53+M54+M55+M56+M58+M59+M60+M57</f>
        <v>0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0</v>
      </c>
    </row>
    <row r="52" spans="1:16" x14ac:dyDescent="0.25">
      <c r="A52" s="27" t="s">
        <v>44</v>
      </c>
      <c r="B52" s="33">
        <v>820000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19">
        <v>0</v>
      </c>
      <c r="N52" s="23">
        <v>0</v>
      </c>
      <c r="O52" s="23">
        <v>0</v>
      </c>
      <c r="P52" s="18">
        <f>SUM(D52:O52)</f>
        <v>0</v>
      </c>
    </row>
    <row r="53" spans="1:16" x14ac:dyDescent="0.25">
      <c r="A53" s="27" t="s">
        <v>45</v>
      </c>
      <c r="B53" s="33">
        <v>100000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2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19">
        <v>0</v>
      </c>
      <c r="N55" s="23">
        <v>0</v>
      </c>
      <c r="O55" s="23">
        <v>0</v>
      </c>
      <c r="P55" s="18">
        <f t="shared" si="3"/>
        <v>0</v>
      </c>
    </row>
    <row r="56" spans="1:16" x14ac:dyDescent="0.25">
      <c r="A56" s="27" t="s">
        <v>48</v>
      </c>
      <c r="B56" s="33">
        <v>1100000</v>
      </c>
      <c r="C56" s="20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19">
        <v>0</v>
      </c>
      <c r="N56" s="23">
        <v>0</v>
      </c>
      <c r="O56" s="23">
        <v>0</v>
      </c>
      <c r="P56" s="18">
        <f t="shared" si="3"/>
        <v>0</v>
      </c>
    </row>
    <row r="57" spans="1:16" x14ac:dyDescent="0.25">
      <c r="A57" s="27" t="s">
        <v>49</v>
      </c>
      <c r="B57" s="33">
        <v>0</v>
      </c>
      <c r="C57" s="20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23">
        <v>0</v>
      </c>
      <c r="D59" s="20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0">
        <v>0</v>
      </c>
      <c r="K59" s="23">
        <v>0</v>
      </c>
      <c r="L59" s="20">
        <v>0</v>
      </c>
      <c r="M59" s="19">
        <v>0</v>
      </c>
      <c r="N59" s="20">
        <v>0</v>
      </c>
      <c r="O59" s="23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19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231970555</v>
      </c>
      <c r="C82" s="31">
        <f>C73+C8</f>
        <v>0</v>
      </c>
      <c r="D82" s="21">
        <f t="shared" ref="D82:L82" si="30">+D8</f>
        <v>8933758.1799999997</v>
      </c>
      <c r="E82" s="21">
        <f t="shared" si="30"/>
        <v>0</v>
      </c>
      <c r="F82" s="21">
        <f t="shared" si="30"/>
        <v>0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8933758.1799999997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view="pageBreakPreview" topLeftCell="A61" zoomScaleSheetLayoutView="100" workbookViewId="0">
      <selection activeCell="C10" sqref="C10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70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8.600000000000001" customHeight="1" x14ac:dyDescent="0.25">
      <c r="A2" s="64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25">
      <c r="A3" s="66">
        <v>2026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5.75" customHeight="1" x14ac:dyDescent="0.25">
      <c r="A4" s="68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5" ht="15.75" customHeight="1" x14ac:dyDescent="0.25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8933758.1799999997</v>
      </c>
      <c r="C7" s="18">
        <f>+C8+C14+C24+C34+C43+C50+C60+C65+C68+C72</f>
        <v>0</v>
      </c>
      <c r="D7" s="18">
        <f t="shared" ref="D7:M7" si="0">+D8+D14+D24+D34+D43+D50+D60+D65+D68+D72</f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8933758.1799999997</v>
      </c>
    </row>
    <row r="8" spans="1:15" x14ac:dyDescent="0.25">
      <c r="A8" s="26" t="s">
        <v>1</v>
      </c>
      <c r="B8" s="17">
        <f>+B9+B10+B11+B12+B13</f>
        <v>8095811.8000000007</v>
      </c>
      <c r="C8" s="17">
        <f t="shared" ref="C8" si="1">+C9+C10+C11+C12+C13</f>
        <v>0</v>
      </c>
      <c r="D8" s="17">
        <f t="shared" ref="D8:N8" si="2">+D9+D10+D11+D12+D13</f>
        <v>0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8095811.8000000007</v>
      </c>
    </row>
    <row r="9" spans="1:15" x14ac:dyDescent="0.25">
      <c r="A9" s="27" t="s">
        <v>2</v>
      </c>
      <c r="B9" s="23">
        <v>6828971.2400000002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6828971.2400000002</v>
      </c>
    </row>
    <row r="10" spans="1:15" x14ac:dyDescent="0.25">
      <c r="A10" s="27" t="s">
        <v>3</v>
      </c>
      <c r="B10" s="23">
        <v>223500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223500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25">
      <c r="A13" s="27" t="s">
        <v>6</v>
      </c>
      <c r="B13" s="23">
        <v>1043340.56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1043340.56</v>
      </c>
    </row>
    <row r="14" spans="1:15" x14ac:dyDescent="0.25">
      <c r="A14" s="26" t="s">
        <v>7</v>
      </c>
      <c r="B14" s="17">
        <f>+B15+B16+B17+B18+B19+B20+B21+B22+B23</f>
        <v>837946.37999999989</v>
      </c>
      <c r="C14" s="17">
        <f t="shared" ref="C14" si="4">+C15+C16+C17+C18+C19+C20+C21+C22+C23</f>
        <v>0</v>
      </c>
      <c r="D14" s="17">
        <f t="shared" ref="D14:N14" si="5">+D15+D16+D17+D18+D19+D20+D21+D22+D23</f>
        <v>0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837946.37999999989</v>
      </c>
    </row>
    <row r="15" spans="1:15" x14ac:dyDescent="0.25">
      <c r="A15" s="27" t="s">
        <v>8</v>
      </c>
      <c r="B15" s="23">
        <v>390329.42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390329.42</v>
      </c>
    </row>
    <row r="16" spans="1:15" x14ac:dyDescent="0.25">
      <c r="A16" s="27" t="s">
        <v>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0</v>
      </c>
    </row>
    <row r="17" spans="1:14" x14ac:dyDescent="0.25">
      <c r="A17" s="27" t="s">
        <v>10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0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25">
      <c r="A19" s="27" t="s">
        <v>12</v>
      </c>
      <c r="B19" s="23">
        <v>315000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315000</v>
      </c>
    </row>
    <row r="20" spans="1:14" x14ac:dyDescent="0.25">
      <c r="A20" s="27" t="s">
        <v>13</v>
      </c>
      <c r="B20" s="23">
        <v>132616.95999999999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8">
        <f t="shared" si="6"/>
        <v>132616.95999999999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0</v>
      </c>
    </row>
    <row r="22" spans="1:14" x14ac:dyDescent="0.25">
      <c r="A22" s="27" t="s">
        <v>15</v>
      </c>
      <c r="B22" s="20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0</v>
      </c>
    </row>
    <row r="23" spans="1:14" x14ac:dyDescent="0.25">
      <c r="A23" s="27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0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0</v>
      </c>
      <c r="D24" s="17">
        <f>+D25+D26+D27+D28+D29+D30+D31+D32+D33</f>
        <v>0</v>
      </c>
      <c r="E24" s="17">
        <f t="shared" ref="E24" si="8">+E25+E26+E27+E28+E29+E30+E31+E32+E33</f>
        <v>0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0</v>
      </c>
    </row>
    <row r="25" spans="1:14" x14ac:dyDescent="0.25">
      <c r="A25" s="27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0</v>
      </c>
    </row>
    <row r="26" spans="1:14" x14ac:dyDescent="0.25">
      <c r="A26" s="27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0</v>
      </c>
    </row>
    <row r="27" spans="1:14" x14ac:dyDescent="0.25">
      <c r="A27" s="27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0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0</v>
      </c>
    </row>
    <row r="30" spans="1:14" x14ac:dyDescent="0.25">
      <c r="A30" s="27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0</v>
      </c>
    </row>
    <row r="31" spans="1:14" x14ac:dyDescent="0.25">
      <c r="A31" s="27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0</v>
      </c>
    </row>
    <row r="32" spans="1:14" x14ac:dyDescent="0.25">
      <c r="A32" s="27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0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29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0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0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0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8933758.1799999997</v>
      </c>
      <c r="C81" s="21">
        <f t="shared" ref="C81" si="32">+C7</f>
        <v>0</v>
      </c>
      <c r="D81" s="21">
        <f t="shared" ref="D81:M81" si="33">+D7</f>
        <v>0</v>
      </c>
      <c r="E81" s="21">
        <f t="shared" si="33"/>
        <v>0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8933758.1799999997</v>
      </c>
    </row>
    <row r="82" spans="1:14" x14ac:dyDescent="0.25">
      <c r="A82" s="40"/>
    </row>
    <row r="84" spans="1:14" x14ac:dyDescent="0.25">
      <c r="A84" t="s">
        <v>101</v>
      </c>
      <c r="B84" t="s">
        <v>105</v>
      </c>
    </row>
    <row r="85" spans="1:14" x14ac:dyDescent="0.25">
      <c r="A85" t="s">
        <v>102</v>
      </c>
      <c r="B85" t="s">
        <v>109</v>
      </c>
      <c r="M85" s="13"/>
    </row>
    <row r="86" spans="1:14" x14ac:dyDescent="0.25">
      <c r="A86" s="30" t="s">
        <v>100</v>
      </c>
      <c r="B86" s="30" t="s">
        <v>108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2026-02-03T15:59:20Z</cp:lastPrinted>
  <dcterms:created xsi:type="dcterms:W3CDTF">2021-07-29T18:58:50Z</dcterms:created>
  <dcterms:modified xsi:type="dcterms:W3CDTF">2026-02-04T15:06:56Z</dcterms:modified>
</cp:coreProperties>
</file>