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Septiembre\presupuesto\"/>
    </mc:Choice>
  </mc:AlternateContent>
  <xr:revisionPtr revIDLastSave="0" documentId="13_ncr:1_{69F388B7-5F46-4FE0-B954-FCBD2900E06C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7" i="1"/>
  <c r="E68" i="1"/>
  <c r="E70" i="1"/>
  <c r="E71" i="1"/>
  <c r="E72" i="1"/>
  <c r="E75" i="1"/>
  <c r="E76" i="1"/>
  <c r="E78" i="1"/>
  <c r="E79" i="1"/>
  <c r="E81" i="1"/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 s="1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E15" i="1" s="1"/>
  <c r="D9" i="1"/>
  <c r="C9" i="1"/>
  <c r="E9" i="1" s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E80" i="1" s="1"/>
  <c r="C77" i="1"/>
  <c r="E77" i="1" s="1"/>
  <c r="C74" i="1"/>
  <c r="C69" i="1"/>
  <c r="E69" i="1" s="1"/>
  <c r="C66" i="1"/>
  <c r="E66" i="1" s="1"/>
  <c r="C61" i="1"/>
  <c r="E61" i="1" s="1"/>
  <c r="C51" i="1"/>
  <c r="E51" i="1" s="1"/>
  <c r="C25" i="1"/>
  <c r="E25" i="1" s="1"/>
  <c r="C73" i="1" l="1"/>
  <c r="E73" i="1" s="1"/>
  <c r="E74" i="1"/>
  <c r="E8" i="1"/>
  <c r="C8" i="1"/>
  <c r="C82" i="1" s="1"/>
  <c r="E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<sst xmlns="http://schemas.openxmlformats.org/spreadsheetml/2006/main" count="287" uniqueCount="112">
  <si>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</si>
  <si>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</si>
  <si>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</si>
  <si>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</si>
  <si>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</si>
  <si>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</si>
  <si>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</si>
  <si>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</si>
  <si>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</si>
  <si>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</si>
  <si>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</si>
  <si>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</si>
  <si>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</si>
  <si>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</si>
  <si>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</si>
  <si>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</si>
  <si>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</si>
  <si>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</si>
  <si>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</si>
  <si>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</si>
  <si>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</si>
  <si>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</si>
  <si>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</si>
  <si>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</si>
  <si>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</si>
  <si>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</si>
  <si>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</si>
  <si>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</si>
  <si>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</si>
  <si>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</si>
  <si>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</si>
  <si>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</si>
  <si>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</si>
  <si>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</si>
  <si>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</si>
  <si>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</si>
  <si>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</si>
  <si>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</si>
  <si>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</si>
  <si>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</si>
  <si>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</si>
  <si>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</si>
  <si>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</si>
  <si>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</si>
  <si>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</si>
  <si>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</si>
  <si>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</si>
  <si>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</si>
  <si>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</si>
  <si>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</si>
  <si>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</si>
  <si>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</si>
  <si>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</si>
  <si>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</si>
  <si>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</si>
  <si>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</si>
  <si>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</si>
  <si>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</si>
  <si>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</si>
  <si>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</si>
  <si>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</si>
  <si>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</si>
  <si>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</si>
  <si>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</si>
  <si>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</si>
  <si>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</si>
  <si>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</si>
  <si>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</si>
  <si>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</si>
  <si>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</si>
  <si>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</si>
  <si>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</si>
  <si>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</si>
  <si>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</si>
  <si>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</si>
  <si>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</si>
  <si>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</si>
  <si>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</si>
  <si>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</si>
  <si>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</si>
  <si>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</si>
  <si>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</si>
  <si>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</si>
  <si>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</si>
  <si>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</si>
  <si>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</si>
  <si>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</si>
  <si>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</si>
  <si>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</si>
  <si>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</si>
  <si>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</si>
  <si>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</si>
  <si>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</si>
  <si>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</si>
  <si>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</si>
  <si>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</si>
  <si>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</si>
  <si>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</si>
  <si>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</si>
  <si>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</si>
  <si>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</si>
  <si>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</si>
  <si>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</si>
  <si>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</si>
  <si>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</si>
  <si>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</si>
  <si>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</si>
  <si>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</si>
  <si>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</si>
  <si>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</si>
  <si>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</si>
  <si>
    <t>Presupuesto Modificado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</si>
</sst>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4" fontId="3" fillId="3" borderId="0" xfId="0" applyNumberFormat="1" applyFont="1" applyFill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zoomScaleSheetLayoutView="100" workbookViewId="0">
      <selection activeCell="D12" sqref="D12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  <col min="5" max="5" width="13.42578125" bestFit="1" customWidth="1"/>
  </cols>
  <sheetData>
    <row r="1" spans="2:14" ht="25.15" customHeight="1" x14ac:dyDescent="0.25">
      <c r="B1" s="44" t="s">
        <v>98</v>
      </c>
      <c r="C1" s="44"/>
      <c r="D1" s="44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4" t="s">
        <v>97</v>
      </c>
      <c r="C2" s="44"/>
      <c r="D2" s="44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4">
        <v>2025</v>
      </c>
      <c r="C3" s="44"/>
      <c r="D3" s="44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5" t="s">
        <v>76</v>
      </c>
      <c r="C4" s="46"/>
      <c r="D4" s="46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5" t="s">
        <v>77</v>
      </c>
      <c r="C5" s="46"/>
      <c r="D5" s="46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7" t="s">
        <v>66</v>
      </c>
      <c r="C6" s="48" t="s">
        <v>93</v>
      </c>
      <c r="D6" s="48" t="s">
        <v>111</v>
      </c>
      <c r="E6" s="42" t="s">
        <v>110</v>
      </c>
    </row>
    <row r="7" spans="2:14" ht="25.15" customHeight="1" x14ac:dyDescent="0.25">
      <c r="B7" s="47"/>
      <c r="C7" s="49"/>
      <c r="D7" s="49"/>
      <c r="E7" s="43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19796769</v>
      </c>
      <c r="E8" s="12">
        <f>E9+E15+E25+E35+E44+E51+E61+E66+E69+E73</f>
        <v>244767324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5565969</v>
      </c>
      <c r="E9" s="12">
        <f t="shared" ref="E9:E72" si="0">C9+D9</f>
        <v>131981169</v>
      </c>
    </row>
    <row r="10" spans="2:14" x14ac:dyDescent="0.25">
      <c r="B10" s="3" t="s">
        <v>2</v>
      </c>
      <c r="C10" s="13">
        <v>97014000</v>
      </c>
      <c r="D10" s="13">
        <v>5565969</v>
      </c>
      <c r="E10" s="13">
        <f t="shared" si="0"/>
        <v>102579969</v>
      </c>
    </row>
    <row r="11" spans="2:14" x14ac:dyDescent="0.25">
      <c r="B11" s="3" t="s">
        <v>3</v>
      </c>
      <c r="C11" s="13">
        <v>16386200</v>
      </c>
      <c r="D11" s="13">
        <v>0</v>
      </c>
      <c r="E11" s="13">
        <f t="shared" si="0"/>
        <v>16386200</v>
      </c>
    </row>
    <row r="12" spans="2:14" x14ac:dyDescent="0.25">
      <c r="B12" s="3" t="s">
        <v>4</v>
      </c>
      <c r="C12" s="13">
        <v>420000</v>
      </c>
      <c r="D12" s="13">
        <v>0</v>
      </c>
      <c r="E12" s="13">
        <f t="shared" si="0"/>
        <v>420000</v>
      </c>
    </row>
    <row r="13" spans="2:14" x14ac:dyDescent="0.25">
      <c r="B13" s="3" t="s">
        <v>5</v>
      </c>
      <c r="C13" s="13">
        <v>0</v>
      </c>
      <c r="D13" s="13">
        <v>0</v>
      </c>
      <c r="E13" s="13">
        <f t="shared" si="0"/>
        <v>0</v>
      </c>
    </row>
    <row r="14" spans="2:14" x14ac:dyDescent="0.25">
      <c r="B14" s="3" t="s">
        <v>6</v>
      </c>
      <c r="C14" s="13">
        <v>12595000</v>
      </c>
      <c r="D14" s="13">
        <v>0</v>
      </c>
      <c r="E14" s="13">
        <f t="shared" si="0"/>
        <v>12595000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300000</v>
      </c>
      <c r="E15" s="12">
        <f t="shared" si="0"/>
        <v>42771300</v>
      </c>
    </row>
    <row r="16" spans="2:14" x14ac:dyDescent="0.25">
      <c r="B16" s="3" t="s">
        <v>8</v>
      </c>
      <c r="C16" s="13">
        <v>6440000</v>
      </c>
      <c r="D16" s="13">
        <v>0</v>
      </c>
      <c r="E16" s="13">
        <f t="shared" si="0"/>
        <v>6440000</v>
      </c>
    </row>
    <row r="17" spans="2:5" x14ac:dyDescent="0.25">
      <c r="B17" s="3" t="s">
        <v>9</v>
      </c>
      <c r="C17" s="13">
        <v>1400000</v>
      </c>
      <c r="D17" s="13">
        <v>0</v>
      </c>
      <c r="E17" s="13">
        <f t="shared" si="0"/>
        <v>1400000</v>
      </c>
    </row>
    <row r="18" spans="2:5" x14ac:dyDescent="0.25">
      <c r="B18" s="3" t="s">
        <v>10</v>
      </c>
      <c r="C18" s="13">
        <v>2900000</v>
      </c>
      <c r="D18" s="13">
        <v>0</v>
      </c>
      <c r="E18" s="13">
        <f t="shared" si="0"/>
        <v>2900000</v>
      </c>
    </row>
    <row r="19" spans="2:5" x14ac:dyDescent="0.25">
      <c r="B19" s="3" t="s">
        <v>11</v>
      </c>
      <c r="C19" s="13">
        <v>0</v>
      </c>
      <c r="D19" s="13">
        <v>0</v>
      </c>
      <c r="E19" s="13">
        <f t="shared" si="0"/>
        <v>0</v>
      </c>
    </row>
    <row r="20" spans="2:5" x14ac:dyDescent="0.25">
      <c r="B20" s="3" t="s">
        <v>12</v>
      </c>
      <c r="C20" s="13">
        <v>5956000</v>
      </c>
      <c r="D20" s="13">
        <v>0</v>
      </c>
      <c r="E20" s="13">
        <f t="shared" si="0"/>
        <v>5956000</v>
      </c>
    </row>
    <row r="21" spans="2:5" x14ac:dyDescent="0.25">
      <c r="B21" s="3" t="s">
        <v>13</v>
      </c>
      <c r="C21" s="13">
        <v>1120000</v>
      </c>
      <c r="D21" s="13">
        <v>0</v>
      </c>
      <c r="E21" s="13">
        <f t="shared" si="0"/>
        <v>1120000</v>
      </c>
    </row>
    <row r="22" spans="2:5" x14ac:dyDescent="0.25">
      <c r="B22" s="3" t="s">
        <v>14</v>
      </c>
      <c r="C22" s="13">
        <v>5700000</v>
      </c>
      <c r="D22" s="13">
        <v>0</v>
      </c>
      <c r="E22" s="13">
        <f t="shared" si="0"/>
        <v>5700000</v>
      </c>
    </row>
    <row r="23" spans="2:5" x14ac:dyDescent="0.25">
      <c r="B23" s="3" t="s">
        <v>15</v>
      </c>
      <c r="C23" s="13">
        <v>15040300</v>
      </c>
      <c r="D23" s="13">
        <v>300000</v>
      </c>
      <c r="E23" s="13">
        <f t="shared" si="0"/>
        <v>15340300</v>
      </c>
    </row>
    <row r="24" spans="2:5" x14ac:dyDescent="0.25">
      <c r="B24" s="3" t="s">
        <v>16</v>
      </c>
      <c r="C24" s="13">
        <v>3915000</v>
      </c>
      <c r="D24" s="13">
        <v>0</v>
      </c>
      <c r="E24" s="13">
        <f t="shared" si="0"/>
        <v>3915000</v>
      </c>
    </row>
    <row r="25" spans="2:5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13930800</v>
      </c>
      <c r="E25" s="12">
        <f t="shared" si="0"/>
        <v>67939855</v>
      </c>
    </row>
    <row r="26" spans="2:5" x14ac:dyDescent="0.25">
      <c r="B26" s="3" t="s">
        <v>18</v>
      </c>
      <c r="C26" s="13">
        <v>350000</v>
      </c>
      <c r="D26" s="13">
        <v>0</v>
      </c>
      <c r="E26" s="13">
        <f t="shared" si="0"/>
        <v>350000</v>
      </c>
    </row>
    <row r="27" spans="2:5" x14ac:dyDescent="0.25">
      <c r="B27" s="3" t="s">
        <v>19</v>
      </c>
      <c r="C27" s="13">
        <v>43352245</v>
      </c>
      <c r="D27" s="13">
        <v>13930800</v>
      </c>
      <c r="E27" s="13">
        <f t="shared" si="0"/>
        <v>57283045</v>
      </c>
    </row>
    <row r="28" spans="2:5" x14ac:dyDescent="0.25">
      <c r="B28" s="3" t="s">
        <v>20</v>
      </c>
      <c r="C28" s="13">
        <v>500000</v>
      </c>
      <c r="D28" s="13">
        <v>0</v>
      </c>
      <c r="E28" s="13">
        <f t="shared" si="0"/>
        <v>500000</v>
      </c>
    </row>
    <row r="29" spans="2:5" x14ac:dyDescent="0.25">
      <c r="B29" s="3" t="s">
        <v>21</v>
      </c>
      <c r="C29" s="13">
        <v>0</v>
      </c>
      <c r="D29" s="13">
        <v>0</v>
      </c>
      <c r="E29" s="13">
        <f t="shared" si="0"/>
        <v>0</v>
      </c>
    </row>
    <row r="30" spans="2:5" x14ac:dyDescent="0.25">
      <c r="B30" s="3" t="s">
        <v>22</v>
      </c>
      <c r="C30" s="13">
        <v>333300</v>
      </c>
      <c r="D30" s="13">
        <v>0</v>
      </c>
      <c r="E30" s="13">
        <f t="shared" si="0"/>
        <v>333300</v>
      </c>
    </row>
    <row r="31" spans="2:5" x14ac:dyDescent="0.25">
      <c r="B31" s="3" t="s">
        <v>23</v>
      </c>
      <c r="C31" s="13">
        <v>803510</v>
      </c>
      <c r="D31" s="13">
        <v>0</v>
      </c>
      <c r="E31" s="13">
        <f t="shared" si="0"/>
        <v>803510</v>
      </c>
    </row>
    <row r="32" spans="2:5" x14ac:dyDescent="0.25">
      <c r="B32" s="3" t="s">
        <v>24</v>
      </c>
      <c r="C32" s="13">
        <v>6405000</v>
      </c>
      <c r="D32" s="13">
        <v>0</v>
      </c>
      <c r="E32" s="13">
        <f t="shared" si="0"/>
        <v>6405000</v>
      </c>
    </row>
    <row r="33" spans="2:5" x14ac:dyDescent="0.25">
      <c r="B33" s="3" t="s">
        <v>25</v>
      </c>
      <c r="C33" s="13">
        <v>0</v>
      </c>
      <c r="D33" s="13">
        <v>0</v>
      </c>
      <c r="E33" s="13">
        <f t="shared" si="0"/>
        <v>0</v>
      </c>
    </row>
    <row r="34" spans="2:5" x14ac:dyDescent="0.25">
      <c r="B34" s="3" t="s">
        <v>26</v>
      </c>
      <c r="C34" s="13">
        <v>2265000</v>
      </c>
      <c r="D34" s="13">
        <v>0</v>
      </c>
      <c r="E34" s="13">
        <f t="shared" si="0"/>
        <v>2265000</v>
      </c>
    </row>
    <row r="35" spans="2:5" x14ac:dyDescent="0.25">
      <c r="B35" s="2" t="s">
        <v>27</v>
      </c>
      <c r="C35" s="12">
        <v>0</v>
      </c>
      <c r="D35" s="12">
        <v>0</v>
      </c>
      <c r="E35" s="12">
        <f t="shared" si="0"/>
        <v>0</v>
      </c>
    </row>
    <row r="36" spans="2:5" x14ac:dyDescent="0.25">
      <c r="B36" s="3" t="s">
        <v>28</v>
      </c>
      <c r="C36" s="13">
        <v>0</v>
      </c>
      <c r="D36" s="13">
        <v>0</v>
      </c>
      <c r="E36" s="13">
        <f t="shared" si="0"/>
        <v>0</v>
      </c>
    </row>
    <row r="37" spans="2:5" x14ac:dyDescent="0.25">
      <c r="B37" s="3" t="s">
        <v>29</v>
      </c>
      <c r="C37" s="13">
        <v>0</v>
      </c>
      <c r="D37" s="13">
        <v>0</v>
      </c>
      <c r="E37" s="13">
        <f t="shared" si="0"/>
        <v>0</v>
      </c>
    </row>
    <row r="38" spans="2:5" x14ac:dyDescent="0.25">
      <c r="B38" s="3" t="s">
        <v>30</v>
      </c>
      <c r="C38" s="13">
        <v>0</v>
      </c>
      <c r="D38" s="13">
        <v>0</v>
      </c>
      <c r="E38" s="13">
        <f t="shared" si="0"/>
        <v>0</v>
      </c>
    </row>
    <row r="39" spans="2:5" x14ac:dyDescent="0.25">
      <c r="B39" s="3" t="s">
        <v>31</v>
      </c>
      <c r="C39" s="13">
        <v>0</v>
      </c>
      <c r="D39" s="13">
        <v>0</v>
      </c>
      <c r="E39" s="13">
        <f t="shared" si="0"/>
        <v>0</v>
      </c>
    </row>
    <row r="40" spans="2:5" x14ac:dyDescent="0.25">
      <c r="B40" s="3" t="s">
        <v>32</v>
      </c>
      <c r="C40" s="13">
        <v>0</v>
      </c>
      <c r="D40" s="13">
        <v>0</v>
      </c>
      <c r="E40" s="13">
        <f t="shared" si="0"/>
        <v>0</v>
      </c>
    </row>
    <row r="41" spans="2:5" x14ac:dyDescent="0.25">
      <c r="B41" s="3" t="s">
        <v>33</v>
      </c>
      <c r="C41" s="13">
        <v>0</v>
      </c>
      <c r="D41" s="13">
        <v>0</v>
      </c>
      <c r="E41" s="13">
        <f t="shared" si="0"/>
        <v>0</v>
      </c>
    </row>
    <row r="42" spans="2:5" x14ac:dyDescent="0.25">
      <c r="B42" s="3" t="s">
        <v>34</v>
      </c>
      <c r="C42" s="13">
        <v>0</v>
      </c>
      <c r="D42" s="13">
        <v>0</v>
      </c>
      <c r="E42" s="13">
        <f t="shared" si="0"/>
        <v>0</v>
      </c>
    </row>
    <row r="43" spans="2:5" x14ac:dyDescent="0.25">
      <c r="B43" s="3" t="s">
        <v>35</v>
      </c>
      <c r="C43" s="13">
        <v>0</v>
      </c>
      <c r="D43" s="13">
        <v>0</v>
      </c>
      <c r="E43" s="13">
        <f t="shared" si="0"/>
        <v>0</v>
      </c>
    </row>
    <row r="44" spans="2:5" x14ac:dyDescent="0.25">
      <c r="B44" s="2" t="s">
        <v>36</v>
      </c>
      <c r="C44" s="12">
        <v>0</v>
      </c>
      <c r="D44" s="12">
        <v>0</v>
      </c>
      <c r="E44" s="12">
        <f t="shared" si="0"/>
        <v>0</v>
      </c>
    </row>
    <row r="45" spans="2:5" x14ac:dyDescent="0.25">
      <c r="B45" s="3" t="s">
        <v>37</v>
      </c>
      <c r="C45" s="13">
        <v>0</v>
      </c>
      <c r="D45" s="13">
        <v>0</v>
      </c>
      <c r="E45" s="13">
        <f t="shared" si="0"/>
        <v>0</v>
      </c>
    </row>
    <row r="46" spans="2:5" x14ac:dyDescent="0.25">
      <c r="B46" s="3" t="s">
        <v>38</v>
      </c>
      <c r="C46" s="13">
        <v>0</v>
      </c>
      <c r="D46" s="13">
        <v>0</v>
      </c>
      <c r="E46" s="13">
        <f t="shared" si="0"/>
        <v>0</v>
      </c>
    </row>
    <row r="47" spans="2:5" x14ac:dyDescent="0.25">
      <c r="B47" s="3" t="s">
        <v>39</v>
      </c>
      <c r="C47" s="13">
        <v>0</v>
      </c>
      <c r="D47" s="13">
        <v>0</v>
      </c>
      <c r="E47" s="13">
        <f t="shared" si="0"/>
        <v>0</v>
      </c>
    </row>
    <row r="48" spans="2:5" x14ac:dyDescent="0.25">
      <c r="B48" s="3" t="s">
        <v>40</v>
      </c>
      <c r="C48" s="13">
        <v>0</v>
      </c>
      <c r="D48" s="13">
        <v>0</v>
      </c>
      <c r="E48" s="13">
        <f t="shared" si="0"/>
        <v>0</v>
      </c>
    </row>
    <row r="49" spans="2:5" x14ac:dyDescent="0.25">
      <c r="B49" s="3" t="s">
        <v>41</v>
      </c>
      <c r="C49" s="13">
        <v>0</v>
      </c>
      <c r="D49" s="13">
        <v>0</v>
      </c>
      <c r="E49" s="13">
        <f t="shared" si="0"/>
        <v>0</v>
      </c>
    </row>
    <row r="50" spans="2:5" x14ac:dyDescent="0.25">
      <c r="B50" s="3" t="s">
        <v>42</v>
      </c>
      <c r="C50" s="13">
        <v>0</v>
      </c>
      <c r="D50" s="13">
        <v>0</v>
      </c>
      <c r="E50" s="13">
        <f t="shared" si="0"/>
        <v>0</v>
      </c>
    </row>
    <row r="51" spans="2:5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  <c r="E51" s="12">
        <f t="shared" si="0"/>
        <v>2075000</v>
      </c>
    </row>
    <row r="52" spans="2:5" x14ac:dyDescent="0.25">
      <c r="B52" s="3" t="s">
        <v>44</v>
      </c>
      <c r="C52" s="13">
        <v>900000</v>
      </c>
      <c r="D52" s="13">
        <v>0</v>
      </c>
      <c r="E52" s="13">
        <f t="shared" si="0"/>
        <v>900000</v>
      </c>
    </row>
    <row r="53" spans="2:5" x14ac:dyDescent="0.25">
      <c r="B53" s="3" t="s">
        <v>45</v>
      </c>
      <c r="C53" s="13">
        <v>0</v>
      </c>
      <c r="D53" s="13">
        <v>0</v>
      </c>
      <c r="E53" s="13">
        <f t="shared" si="0"/>
        <v>0</v>
      </c>
    </row>
    <row r="54" spans="2:5" x14ac:dyDescent="0.25">
      <c r="B54" s="3" t="s">
        <v>46</v>
      </c>
      <c r="C54" s="13">
        <v>0</v>
      </c>
      <c r="D54" s="13">
        <v>0</v>
      </c>
      <c r="E54" s="13">
        <f t="shared" si="0"/>
        <v>0</v>
      </c>
    </row>
    <row r="55" spans="2:5" x14ac:dyDescent="0.25">
      <c r="B55" s="3" t="s">
        <v>47</v>
      </c>
      <c r="C55" s="13">
        <v>25000</v>
      </c>
      <c r="D55" s="13">
        <v>0</v>
      </c>
      <c r="E55" s="13">
        <f t="shared" si="0"/>
        <v>25000</v>
      </c>
    </row>
    <row r="56" spans="2:5" x14ac:dyDescent="0.25">
      <c r="B56" s="3" t="s">
        <v>48</v>
      </c>
      <c r="C56" s="13">
        <v>1150000</v>
      </c>
      <c r="D56" s="13">
        <v>0</v>
      </c>
      <c r="E56" s="13">
        <f t="shared" si="0"/>
        <v>1150000</v>
      </c>
    </row>
    <row r="57" spans="2:5" x14ac:dyDescent="0.25">
      <c r="B57" s="3" t="s">
        <v>49</v>
      </c>
      <c r="C57" s="13">
        <v>0</v>
      </c>
      <c r="D57" s="13">
        <v>0</v>
      </c>
      <c r="E57" s="13">
        <f t="shared" si="0"/>
        <v>0</v>
      </c>
    </row>
    <row r="58" spans="2:5" x14ac:dyDescent="0.25">
      <c r="B58" s="3" t="s">
        <v>50</v>
      </c>
      <c r="C58" s="13">
        <v>0</v>
      </c>
      <c r="D58" s="13">
        <v>0</v>
      </c>
      <c r="E58" s="13">
        <f t="shared" si="0"/>
        <v>0</v>
      </c>
    </row>
    <row r="59" spans="2:5" x14ac:dyDescent="0.25">
      <c r="B59" s="3" t="s">
        <v>51</v>
      </c>
      <c r="C59" s="13">
        <v>0</v>
      </c>
      <c r="D59" s="13">
        <v>0</v>
      </c>
      <c r="E59" s="13">
        <f t="shared" si="0"/>
        <v>0</v>
      </c>
    </row>
    <row r="60" spans="2:5" x14ac:dyDescent="0.25">
      <c r="B60" s="3" t="s">
        <v>52</v>
      </c>
      <c r="C60" s="13">
        <v>0</v>
      </c>
      <c r="D60" s="13">
        <v>0</v>
      </c>
      <c r="E60" s="13">
        <f t="shared" si="0"/>
        <v>0</v>
      </c>
    </row>
    <row r="61" spans="2:5" x14ac:dyDescent="0.25">
      <c r="B61" s="2" t="s">
        <v>53</v>
      </c>
      <c r="C61" s="12">
        <f>C62+C63+C64+C65</f>
        <v>0</v>
      </c>
      <c r="D61" s="12">
        <f>D62+D63+D64+D65</f>
        <v>0</v>
      </c>
      <c r="E61" s="12">
        <f t="shared" si="0"/>
        <v>0</v>
      </c>
    </row>
    <row r="62" spans="2:5" x14ac:dyDescent="0.25">
      <c r="B62" s="3" t="s">
        <v>54</v>
      </c>
      <c r="C62" s="13">
        <v>0</v>
      </c>
      <c r="D62" s="13">
        <v>0</v>
      </c>
      <c r="E62" s="13">
        <f t="shared" si="0"/>
        <v>0</v>
      </c>
    </row>
    <row r="63" spans="2:5" x14ac:dyDescent="0.25">
      <c r="B63" s="3" t="s">
        <v>55</v>
      </c>
      <c r="C63" s="13">
        <v>0</v>
      </c>
      <c r="D63" s="13">
        <v>0</v>
      </c>
      <c r="E63" s="13">
        <f t="shared" si="0"/>
        <v>0</v>
      </c>
    </row>
    <row r="64" spans="2:5" x14ac:dyDescent="0.25">
      <c r="B64" s="3" t="s">
        <v>56</v>
      </c>
      <c r="C64" s="13">
        <v>0</v>
      </c>
      <c r="D64" s="13">
        <v>0</v>
      </c>
      <c r="E64" s="13">
        <f t="shared" si="0"/>
        <v>0</v>
      </c>
    </row>
    <row r="65" spans="2:5" x14ac:dyDescent="0.25">
      <c r="B65" s="3" t="s">
        <v>57</v>
      </c>
      <c r="C65" s="13">
        <v>0</v>
      </c>
      <c r="D65" s="13">
        <v>0</v>
      </c>
      <c r="E65" s="13">
        <f t="shared" si="0"/>
        <v>0</v>
      </c>
    </row>
    <row r="66" spans="2:5" x14ac:dyDescent="0.25">
      <c r="B66" s="2" t="s">
        <v>58</v>
      </c>
      <c r="C66" s="12">
        <f>C67+C68</f>
        <v>0</v>
      </c>
      <c r="D66" s="12">
        <f>D67+D68</f>
        <v>0</v>
      </c>
      <c r="E66" s="12">
        <f t="shared" si="0"/>
        <v>0</v>
      </c>
    </row>
    <row r="67" spans="2:5" x14ac:dyDescent="0.25">
      <c r="B67" s="3" t="s">
        <v>59</v>
      </c>
      <c r="C67" s="13">
        <v>0</v>
      </c>
      <c r="D67" s="13">
        <v>0</v>
      </c>
      <c r="E67" s="13">
        <f t="shared" si="0"/>
        <v>0</v>
      </c>
    </row>
    <row r="68" spans="2:5" x14ac:dyDescent="0.25">
      <c r="B68" s="3" t="s">
        <v>60</v>
      </c>
      <c r="C68" s="13">
        <v>0</v>
      </c>
      <c r="D68" s="13">
        <v>0</v>
      </c>
      <c r="E68" s="13">
        <f t="shared" si="0"/>
        <v>0</v>
      </c>
    </row>
    <row r="69" spans="2:5" x14ac:dyDescent="0.25">
      <c r="B69" s="2" t="s">
        <v>61</v>
      </c>
      <c r="C69" s="12">
        <f>C70+C71+C72</f>
        <v>0</v>
      </c>
      <c r="D69" s="12">
        <f>D70+D71+D72</f>
        <v>0</v>
      </c>
      <c r="E69" s="12">
        <f t="shared" si="0"/>
        <v>0</v>
      </c>
    </row>
    <row r="70" spans="2:5" x14ac:dyDescent="0.25">
      <c r="B70" s="3" t="s">
        <v>62</v>
      </c>
      <c r="C70" s="13">
        <v>0</v>
      </c>
      <c r="D70" s="13">
        <v>0</v>
      </c>
      <c r="E70" s="13">
        <f t="shared" si="0"/>
        <v>0</v>
      </c>
    </row>
    <row r="71" spans="2:5" x14ac:dyDescent="0.25">
      <c r="B71" s="3" t="s">
        <v>63</v>
      </c>
      <c r="C71" s="13">
        <v>0</v>
      </c>
      <c r="D71" s="13">
        <v>0</v>
      </c>
      <c r="E71" s="13">
        <f t="shared" si="0"/>
        <v>0</v>
      </c>
    </row>
    <row r="72" spans="2:5" x14ac:dyDescent="0.25">
      <c r="B72" s="3" t="s">
        <v>64</v>
      </c>
      <c r="C72" s="13">
        <v>0</v>
      </c>
      <c r="D72" s="13">
        <v>0</v>
      </c>
      <c r="E72" s="13">
        <f t="shared" si="0"/>
        <v>0</v>
      </c>
    </row>
    <row r="73" spans="2:5" x14ac:dyDescent="0.25">
      <c r="B73" s="1" t="s">
        <v>67</v>
      </c>
      <c r="C73" s="11">
        <f>C74</f>
        <v>0</v>
      </c>
      <c r="D73" s="11">
        <f>D74</f>
        <v>0</v>
      </c>
      <c r="E73" s="12">
        <f t="shared" ref="E73:E82" si="1">C73+D73</f>
        <v>0</v>
      </c>
    </row>
    <row r="74" spans="2:5" x14ac:dyDescent="0.25">
      <c r="B74" s="2" t="s">
        <v>68</v>
      </c>
      <c r="C74" s="12">
        <f>C75+C76</f>
        <v>0</v>
      </c>
      <c r="D74" s="12">
        <f>D75+D76</f>
        <v>0</v>
      </c>
      <c r="E74" s="12">
        <f t="shared" si="1"/>
        <v>0</v>
      </c>
    </row>
    <row r="75" spans="2:5" x14ac:dyDescent="0.25">
      <c r="B75" s="3" t="s">
        <v>69</v>
      </c>
      <c r="C75" s="13">
        <v>0</v>
      </c>
      <c r="D75" s="13">
        <v>0</v>
      </c>
      <c r="E75" s="13">
        <f t="shared" si="1"/>
        <v>0</v>
      </c>
    </row>
    <row r="76" spans="2:5" x14ac:dyDescent="0.25">
      <c r="B76" s="3" t="s">
        <v>70</v>
      </c>
      <c r="C76" s="13">
        <v>0</v>
      </c>
      <c r="D76" s="13">
        <v>0</v>
      </c>
      <c r="E76" s="13">
        <f t="shared" si="1"/>
        <v>0</v>
      </c>
    </row>
    <row r="77" spans="2:5" x14ac:dyDescent="0.25">
      <c r="B77" s="2" t="s">
        <v>71</v>
      </c>
      <c r="C77" s="12">
        <f>C78+C79</f>
        <v>0</v>
      </c>
      <c r="D77" s="12">
        <f>D78+D79</f>
        <v>0</v>
      </c>
      <c r="E77" s="12">
        <f t="shared" si="1"/>
        <v>0</v>
      </c>
    </row>
    <row r="78" spans="2:5" x14ac:dyDescent="0.25">
      <c r="B78" s="3" t="s">
        <v>72</v>
      </c>
      <c r="C78" s="13">
        <v>0</v>
      </c>
      <c r="D78" s="13">
        <v>0</v>
      </c>
      <c r="E78" s="13">
        <f t="shared" si="1"/>
        <v>0</v>
      </c>
    </row>
    <row r="79" spans="2:5" x14ac:dyDescent="0.25">
      <c r="B79" s="3" t="s">
        <v>73</v>
      </c>
      <c r="C79" s="13">
        <v>0</v>
      </c>
      <c r="D79" s="13">
        <v>0</v>
      </c>
      <c r="E79" s="13">
        <f t="shared" si="1"/>
        <v>0</v>
      </c>
    </row>
    <row r="80" spans="2:5" x14ac:dyDescent="0.25">
      <c r="B80" s="2" t="s">
        <v>74</v>
      </c>
      <c r="C80" s="12">
        <f>C81</f>
        <v>0</v>
      </c>
      <c r="D80" s="12">
        <f>D81</f>
        <v>0</v>
      </c>
      <c r="E80" s="12">
        <f t="shared" si="1"/>
        <v>0</v>
      </c>
    </row>
    <row r="81" spans="2:5" x14ac:dyDescent="0.25">
      <c r="B81" s="3" t="s">
        <v>75</v>
      </c>
      <c r="C81" s="13">
        <v>0</v>
      </c>
      <c r="D81" s="13">
        <v>0</v>
      </c>
      <c r="E81" s="13">
        <f t="shared" si="1"/>
        <v>0</v>
      </c>
    </row>
    <row r="82" spans="2:5" x14ac:dyDescent="0.25">
      <c r="B82" s="4" t="s">
        <v>65</v>
      </c>
      <c r="C82" s="14">
        <f>C73+C8</f>
        <v>224970555</v>
      </c>
      <c r="D82" s="14">
        <f>D73+D8</f>
        <v>19796769</v>
      </c>
      <c r="E82" s="41">
        <f t="shared" si="1"/>
        <v>244767324</v>
      </c>
    </row>
    <row r="83" spans="2:5" ht="15.75" thickBot="1" x14ac:dyDescent="0.3">
      <c r="B83" s="40"/>
    </row>
    <row r="84" spans="2:5" ht="26.25" customHeight="1" thickBot="1" x14ac:dyDescent="0.3">
      <c r="B84" s="9" t="s">
        <v>94</v>
      </c>
    </row>
    <row r="85" spans="2:5" ht="33.75" customHeight="1" thickBot="1" x14ac:dyDescent="0.3">
      <c r="B85" s="7" t="s">
        <v>95</v>
      </c>
    </row>
    <row r="86" spans="2:5" ht="60.75" thickBot="1" x14ac:dyDescent="0.3">
      <c r="B86" s="8" t="s">
        <v>96</v>
      </c>
    </row>
    <row r="87" spans="2:5" x14ac:dyDescent="0.25">
      <c r="B87" s="35"/>
    </row>
    <row r="89" spans="2:5" x14ac:dyDescent="0.25">
      <c r="B89" t="s">
        <v>101</v>
      </c>
      <c r="C89" t="s">
        <v>103</v>
      </c>
    </row>
    <row r="90" spans="2:5" x14ac:dyDescent="0.25">
      <c r="B90" s="30" t="s">
        <v>106</v>
      </c>
      <c r="C90" t="s">
        <v>104</v>
      </c>
    </row>
    <row r="91" spans="2:5" x14ac:dyDescent="0.25">
      <c r="B91" s="30" t="s">
        <v>100</v>
      </c>
      <c r="C91" t="s">
        <v>107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view="pageBreakPreview" topLeftCell="B13" zoomScaleSheetLayoutView="100" workbookViewId="0">
      <selection activeCell="L52" sqref="L52:L60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4" t="s">
        <v>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21" customHeight="1" x14ac:dyDescent="0.25">
      <c r="A2" s="56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5.75" x14ac:dyDescent="0.25">
      <c r="A3" s="61">
        <v>2025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5.75" customHeight="1" x14ac:dyDescent="0.25">
      <c r="A4" s="63" t="s">
        <v>92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15.75" customHeight="1" x14ac:dyDescent="0.25">
      <c r="A5" s="50" t="s">
        <v>77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ht="25.5" customHeight="1" x14ac:dyDescent="0.25">
      <c r="A6" s="47" t="s">
        <v>66</v>
      </c>
      <c r="B6" s="48" t="s">
        <v>93</v>
      </c>
      <c r="C6" s="59" t="s">
        <v>111</v>
      </c>
      <c r="D6" s="51" t="s">
        <v>91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1:17" x14ac:dyDescent="0.25">
      <c r="A7" s="58"/>
      <c r="B7" s="42"/>
      <c r="C7" s="60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244767324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20784887.880000003</v>
      </c>
      <c r="I8" s="18">
        <f>+I9+I15+I25+I35+I44+I51+I61+I66+I69+I73</f>
        <v>19004918.850000001</v>
      </c>
      <c r="J8" s="18">
        <f>+J9+J15+J25+J35+J44+J51+J61+J66+J69+J73</f>
        <v>16818851.530000001</v>
      </c>
      <c r="K8" s="18">
        <f>+K9+K15+K25+K35+K44+K51+K61+K66+K69+K73</f>
        <v>18365925.68</v>
      </c>
      <c r="L8" s="18">
        <f t="shared" ref="L8:O8" si="0">+L9+L15+L25+L35+L44+L51+L61+L66+L69+L73</f>
        <v>15011680.739999998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169295619.71000001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131981169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14306311.450000001</v>
      </c>
      <c r="I9" s="17">
        <f t="shared" si="1"/>
        <v>8244972.3700000001</v>
      </c>
      <c r="J9" s="17">
        <f t="shared" si="1"/>
        <v>8742777.120000001</v>
      </c>
      <c r="K9" s="17">
        <f t="shared" si="1"/>
        <v>8060335.709999999</v>
      </c>
      <c r="L9" s="17">
        <f t="shared" si="1"/>
        <v>8501076.1999999993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80731932.340000004</v>
      </c>
    </row>
    <row r="10" spans="1:17" x14ac:dyDescent="0.25">
      <c r="A10" s="27" t="s">
        <v>2</v>
      </c>
      <c r="B10" s="33">
        <v>97014000</v>
      </c>
      <c r="C10" s="33">
        <v>102579969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6778190.0800000001</v>
      </c>
      <c r="I10" s="23">
        <v>6862757.0800000001</v>
      </c>
      <c r="J10" s="23">
        <v>7476209.7800000003</v>
      </c>
      <c r="K10" s="22">
        <v>6793253.5199999996</v>
      </c>
      <c r="L10" s="19">
        <v>7233994.0099999998</v>
      </c>
      <c r="M10" s="19">
        <v>0</v>
      </c>
      <c r="N10" s="23">
        <v>0</v>
      </c>
      <c r="O10" s="19">
        <v>0</v>
      </c>
      <c r="P10" s="18">
        <f>SUM(D10:O10)</f>
        <v>62963509.289999999</v>
      </c>
      <c r="Q10" s="13"/>
    </row>
    <row r="11" spans="1:17" x14ac:dyDescent="0.25">
      <c r="A11" s="27" t="s">
        <v>3</v>
      </c>
      <c r="B11" s="33">
        <v>16386200</v>
      </c>
      <c r="C11" s="33">
        <v>16386200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6492570.6299999999</v>
      </c>
      <c r="I11" s="23">
        <v>344516.95</v>
      </c>
      <c r="J11" s="23">
        <v>223500</v>
      </c>
      <c r="K11" s="22">
        <v>223500</v>
      </c>
      <c r="L11" s="19">
        <v>223500</v>
      </c>
      <c r="M11" s="19">
        <v>0</v>
      </c>
      <c r="N11" s="23">
        <v>0</v>
      </c>
      <c r="O11" s="19">
        <v>0</v>
      </c>
      <c r="P11" s="18">
        <f>SUM(D11:O11)</f>
        <v>8401587.5800000001</v>
      </c>
    </row>
    <row r="12" spans="1:17" x14ac:dyDescent="0.25">
      <c r="A12" s="27" t="s">
        <v>4</v>
      </c>
      <c r="B12" s="33">
        <v>420000</v>
      </c>
      <c r="C12" s="33">
        <v>420000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12595000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1035550.74</v>
      </c>
      <c r="I14" s="23">
        <v>1037698.34</v>
      </c>
      <c r="J14" s="23">
        <v>1043067.34</v>
      </c>
      <c r="K14" s="22">
        <v>1043582.19</v>
      </c>
      <c r="L14" s="19">
        <v>1043582.19</v>
      </c>
      <c r="M14" s="19">
        <v>0</v>
      </c>
      <c r="N14" s="23">
        <v>0</v>
      </c>
      <c r="O14" s="19">
        <v>0</v>
      </c>
      <c r="P14" s="18">
        <f t="shared" ref="P14:P72" si="3">SUM(D14:O14)</f>
        <v>9366835.4699999988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42771300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3012470.8899999997</v>
      </c>
      <c r="I15" s="17">
        <f t="shared" si="4"/>
        <v>4703597.18</v>
      </c>
      <c r="J15" s="17">
        <f t="shared" si="4"/>
        <v>3744111.23</v>
      </c>
      <c r="K15" s="17">
        <f t="shared" si="4"/>
        <v>3741443.7800000003</v>
      </c>
      <c r="L15" s="17">
        <f t="shared" si="4"/>
        <v>3859166.63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29095915.949999999</v>
      </c>
    </row>
    <row r="16" spans="1:17" x14ac:dyDescent="0.25">
      <c r="A16" s="27" t="s">
        <v>8</v>
      </c>
      <c r="B16" s="33">
        <v>6440000</v>
      </c>
      <c r="C16" s="33">
        <v>6440000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568258.53</v>
      </c>
      <c r="I16" s="23">
        <v>457823.3</v>
      </c>
      <c r="J16" s="23">
        <v>608472.43000000005</v>
      </c>
      <c r="K16" s="22">
        <v>840547.8</v>
      </c>
      <c r="L16" s="19">
        <v>155488.04</v>
      </c>
      <c r="M16" s="19">
        <v>0</v>
      </c>
      <c r="N16" s="23">
        <v>0</v>
      </c>
      <c r="O16" s="19">
        <v>0</v>
      </c>
      <c r="P16" s="18">
        <f t="shared" si="3"/>
        <v>4085169.75</v>
      </c>
    </row>
    <row r="17" spans="1:16" x14ac:dyDescent="0.25">
      <c r="A17" s="27" t="s">
        <v>9</v>
      </c>
      <c r="B17" s="33">
        <v>1400000</v>
      </c>
      <c r="C17" s="33">
        <v>1400000</v>
      </c>
      <c r="D17" s="23">
        <v>200000</v>
      </c>
      <c r="E17" s="23">
        <v>0</v>
      </c>
      <c r="F17" s="23">
        <v>0</v>
      </c>
      <c r="G17" s="23">
        <v>219825.93</v>
      </c>
      <c r="H17" s="23">
        <v>100000.01</v>
      </c>
      <c r="I17" s="23">
        <v>140000</v>
      </c>
      <c r="J17" s="23">
        <v>49999.98</v>
      </c>
      <c r="K17" s="22">
        <v>59999.99</v>
      </c>
      <c r="L17" s="19">
        <v>160000</v>
      </c>
      <c r="M17" s="19">
        <v>0</v>
      </c>
      <c r="N17" s="23">
        <v>0</v>
      </c>
      <c r="O17" s="19">
        <v>0</v>
      </c>
      <c r="P17" s="18">
        <f t="shared" si="3"/>
        <v>929825.90999999992</v>
      </c>
    </row>
    <row r="18" spans="1:16" x14ac:dyDescent="0.25">
      <c r="A18" s="27" t="s">
        <v>10</v>
      </c>
      <c r="B18" s="33">
        <v>2900000</v>
      </c>
      <c r="C18" s="33">
        <v>2900000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243300</v>
      </c>
      <c r="I18" s="20">
        <v>241300</v>
      </c>
      <c r="J18" s="20">
        <v>241550</v>
      </c>
      <c r="K18" s="20">
        <v>240550</v>
      </c>
      <c r="L18" s="20">
        <v>243445</v>
      </c>
      <c r="M18" s="20">
        <v>0</v>
      </c>
      <c r="N18" s="20">
        <v>0</v>
      </c>
      <c r="O18" s="20">
        <v>0</v>
      </c>
      <c r="P18" s="18">
        <f t="shared" si="3"/>
        <v>2174995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5956000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553512.36</v>
      </c>
      <c r="I20" s="23">
        <v>116178.95</v>
      </c>
      <c r="J20" s="23">
        <v>116178.95</v>
      </c>
      <c r="K20" s="22">
        <v>50999.99</v>
      </c>
      <c r="L20" s="19">
        <v>1340733.5900000001</v>
      </c>
      <c r="M20" s="19">
        <v>0</v>
      </c>
      <c r="N20" s="23">
        <v>0</v>
      </c>
      <c r="O20" s="19">
        <v>0</v>
      </c>
      <c r="P20" s="18">
        <f t="shared" si="3"/>
        <v>3932053.2300000004</v>
      </c>
    </row>
    <row r="21" spans="1:16" x14ac:dyDescent="0.25">
      <c r="A21" s="27" t="s">
        <v>13</v>
      </c>
      <c r="B21" s="33">
        <v>1120000</v>
      </c>
      <c r="C21" s="33">
        <v>1120000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25">
      <c r="A22" s="27" t="s">
        <v>14</v>
      </c>
      <c r="B22" s="33">
        <v>5700000</v>
      </c>
      <c r="C22" s="33">
        <v>5700000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2155678.73</v>
      </c>
      <c r="J22" s="23">
        <v>943405.87</v>
      </c>
      <c r="K22" s="22">
        <v>0</v>
      </c>
      <c r="L22" s="19">
        <v>550000</v>
      </c>
      <c r="M22" s="19">
        <v>0</v>
      </c>
      <c r="N22" s="23">
        <v>0</v>
      </c>
      <c r="O22" s="19">
        <v>0</v>
      </c>
      <c r="P22" s="18">
        <f t="shared" si="3"/>
        <v>4985544.5999999996</v>
      </c>
    </row>
    <row r="23" spans="1:16" x14ac:dyDescent="0.25">
      <c r="A23" s="27" t="s">
        <v>15</v>
      </c>
      <c r="B23" s="33">
        <v>15040300</v>
      </c>
      <c r="C23" s="33">
        <v>15340300</v>
      </c>
      <c r="D23" s="20">
        <v>0</v>
      </c>
      <c r="E23" s="20">
        <v>0</v>
      </c>
      <c r="F23" s="20">
        <v>2275600</v>
      </c>
      <c r="G23" s="20">
        <v>1482825.4</v>
      </c>
      <c r="H23" s="20">
        <v>1547399.99</v>
      </c>
      <c r="I23" s="20">
        <v>1155394.2</v>
      </c>
      <c r="J23" s="20">
        <v>1330000</v>
      </c>
      <c r="K23" s="20">
        <v>1746400</v>
      </c>
      <c r="L23" s="20">
        <v>1409500</v>
      </c>
      <c r="M23" s="20">
        <v>0</v>
      </c>
      <c r="N23" s="20">
        <v>0</v>
      </c>
      <c r="O23" s="20">
        <v>0</v>
      </c>
      <c r="P23" s="18">
        <f t="shared" si="3"/>
        <v>10947119.59</v>
      </c>
    </row>
    <row r="24" spans="1:16" x14ac:dyDescent="0.25">
      <c r="A24" s="27" t="s">
        <v>16</v>
      </c>
      <c r="B24" s="33">
        <v>3915000</v>
      </c>
      <c r="C24" s="33">
        <v>3915000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437222</v>
      </c>
      <c r="J24" s="23">
        <v>454504</v>
      </c>
      <c r="K24" s="22">
        <v>802946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1694672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67939855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3344467.58</v>
      </c>
      <c r="I25" s="17">
        <f t="shared" si="6"/>
        <v>6056349.2999999998</v>
      </c>
      <c r="J25" s="17">
        <f t="shared" si="6"/>
        <v>4081963.17</v>
      </c>
      <c r="K25" s="17">
        <f t="shared" si="6"/>
        <v>6564146.1900000004</v>
      </c>
      <c r="L25" s="17">
        <f t="shared" si="6"/>
        <v>1816523.91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58061219.450000003</v>
      </c>
    </row>
    <row r="26" spans="1:16" x14ac:dyDescent="0.25">
      <c r="A26" s="27" t="s">
        <v>18</v>
      </c>
      <c r="B26" s="33">
        <v>350000</v>
      </c>
      <c r="C26" s="33">
        <v>350000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14880</v>
      </c>
      <c r="J26" s="23">
        <v>73077.62</v>
      </c>
      <c r="K26" s="22">
        <v>0</v>
      </c>
      <c r="L26" s="19">
        <v>18360</v>
      </c>
      <c r="M26" s="19">
        <v>0</v>
      </c>
      <c r="N26" s="23">
        <v>0</v>
      </c>
      <c r="O26" s="19">
        <v>0</v>
      </c>
      <c r="P26" s="18">
        <f t="shared" si="3"/>
        <v>253458.77000000002</v>
      </c>
    </row>
    <row r="27" spans="1:16" x14ac:dyDescent="0.25">
      <c r="A27" s="27" t="s">
        <v>19</v>
      </c>
      <c r="B27" s="33">
        <v>43352245</v>
      </c>
      <c r="C27" s="33">
        <v>57283045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2494776.9500000002</v>
      </c>
      <c r="I27" s="23">
        <v>5362648.58</v>
      </c>
      <c r="J27" s="23">
        <v>3478486.6</v>
      </c>
      <c r="K27" s="22">
        <v>5205813.12</v>
      </c>
      <c r="L27" s="19">
        <v>1246168.49</v>
      </c>
      <c r="M27" s="19">
        <v>0</v>
      </c>
      <c r="N27" s="23">
        <v>0</v>
      </c>
      <c r="O27" s="19">
        <v>0</v>
      </c>
      <c r="P27" s="18">
        <f t="shared" si="3"/>
        <v>50578987.369999997</v>
      </c>
    </row>
    <row r="28" spans="1:16" x14ac:dyDescent="0.25">
      <c r="A28" s="27" t="s">
        <v>20</v>
      </c>
      <c r="B28" s="33">
        <v>500000</v>
      </c>
      <c r="C28" s="33">
        <v>500000</v>
      </c>
      <c r="D28" s="20">
        <v>0</v>
      </c>
      <c r="E28" s="20">
        <v>0</v>
      </c>
      <c r="F28" s="20">
        <v>0</v>
      </c>
      <c r="G28" s="20">
        <v>0</v>
      </c>
      <c r="H28" s="20">
        <v>248316.84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248316.84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333300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3">
        <v>0</v>
      </c>
      <c r="K30" s="22">
        <v>119802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262712.04000000004</v>
      </c>
    </row>
    <row r="31" spans="1:16" x14ac:dyDescent="0.25">
      <c r="A31" s="27" t="s">
        <v>23</v>
      </c>
      <c r="B31" s="33">
        <v>803510</v>
      </c>
      <c r="C31" s="33">
        <v>803510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25">
      <c r="A32" s="27" t="s">
        <v>24</v>
      </c>
      <c r="B32" s="33">
        <v>6405000</v>
      </c>
      <c r="C32" s="33">
        <v>6405000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601373.79</v>
      </c>
      <c r="I32" s="23">
        <v>628995.22</v>
      </c>
      <c r="J32" s="23">
        <v>0</v>
      </c>
      <c r="K32" s="22">
        <v>1026131.07</v>
      </c>
      <c r="L32" s="19">
        <v>502000</v>
      </c>
      <c r="M32" s="19">
        <v>0</v>
      </c>
      <c r="N32" s="23">
        <v>0</v>
      </c>
      <c r="O32" s="19">
        <v>0</v>
      </c>
      <c r="P32" s="18">
        <f t="shared" si="3"/>
        <v>4754500.08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2265000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49825.5</v>
      </c>
      <c r="J34" s="23">
        <v>530398.94999999995</v>
      </c>
      <c r="K34" s="22">
        <v>212400</v>
      </c>
      <c r="L34" s="19">
        <v>49995.42</v>
      </c>
      <c r="M34" s="19">
        <v>0</v>
      </c>
      <c r="N34" s="23">
        <v>0</v>
      </c>
      <c r="O34" s="19">
        <v>0</v>
      </c>
      <c r="P34" s="18">
        <f t="shared" si="3"/>
        <v>1457490.4499999997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2075000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121637.95999999999</v>
      </c>
      <c r="I51" s="24">
        <f t="shared" si="12"/>
        <v>0</v>
      </c>
      <c r="J51" s="24">
        <f t="shared" si="12"/>
        <v>250000.01</v>
      </c>
      <c r="K51" s="29">
        <f>+K52+K53+K54+K55+K56+K58+K59+K60</f>
        <v>0</v>
      </c>
      <c r="L51" s="29">
        <f>+L52+L53+L54+L55+L56+L58+L59+L60</f>
        <v>834914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1406551.97</v>
      </c>
    </row>
    <row r="52" spans="1:16" x14ac:dyDescent="0.25">
      <c r="A52" s="27" t="s">
        <v>44</v>
      </c>
      <c r="B52" s="33">
        <v>900000</v>
      </c>
      <c r="C52" s="33">
        <v>900000</v>
      </c>
      <c r="D52" s="23">
        <v>0</v>
      </c>
      <c r="E52" s="23">
        <v>0</v>
      </c>
      <c r="F52" s="23">
        <v>0</v>
      </c>
      <c r="G52" s="23">
        <v>200000</v>
      </c>
      <c r="H52" s="23">
        <v>99238</v>
      </c>
      <c r="I52" s="23">
        <v>0</v>
      </c>
      <c r="J52" s="23">
        <v>0</v>
      </c>
      <c r="K52" s="22">
        <v>0</v>
      </c>
      <c r="L52" s="19">
        <v>49914</v>
      </c>
      <c r="M52" s="19">
        <v>0</v>
      </c>
      <c r="N52" s="23">
        <v>0</v>
      </c>
      <c r="O52" s="19">
        <v>0</v>
      </c>
      <c r="P52" s="18">
        <f>SUM(D52:O52)</f>
        <v>349152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25000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1150000</v>
      </c>
      <c r="D56" s="23">
        <v>0</v>
      </c>
      <c r="E56" s="23">
        <v>0</v>
      </c>
      <c r="F56" s="23">
        <v>0</v>
      </c>
      <c r="G56" s="23">
        <v>0</v>
      </c>
      <c r="H56" s="23">
        <v>22399.96</v>
      </c>
      <c r="I56" s="23">
        <v>0</v>
      </c>
      <c r="J56" s="23">
        <v>250000.01</v>
      </c>
      <c r="K56" s="22">
        <v>0</v>
      </c>
      <c r="L56" s="19">
        <v>785000</v>
      </c>
      <c r="M56" s="19">
        <v>0</v>
      </c>
      <c r="N56" s="23">
        <v>0</v>
      </c>
      <c r="O56" s="19">
        <v>0</v>
      </c>
      <c r="P56" s="18">
        <f t="shared" si="3"/>
        <v>1057399.97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244767324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20784887.880000003</v>
      </c>
      <c r="I82" s="21">
        <f t="shared" si="30"/>
        <v>19004918.850000001</v>
      </c>
      <c r="J82" s="21">
        <f t="shared" si="30"/>
        <v>16818851.530000001</v>
      </c>
      <c r="K82" s="21">
        <f t="shared" si="30"/>
        <v>18365925.68</v>
      </c>
      <c r="L82" s="21">
        <f t="shared" si="30"/>
        <v>15011680.739999998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169295619.71000001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tabSelected="1" view="pageBreakPreview" zoomScaleSheetLayoutView="100" workbookViewId="0">
      <selection activeCell="M12" sqref="M12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70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18.600000000000001" customHeight="1" x14ac:dyDescent="0.25">
      <c r="A2" s="64" t="s">
        <v>97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x14ac:dyDescent="0.25">
      <c r="A3" s="66">
        <v>2025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5" ht="15.75" customHeight="1" x14ac:dyDescent="0.25">
      <c r="A4" s="68" t="s">
        <v>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15.75" customHeight="1" x14ac:dyDescent="0.25">
      <c r="A5" s="69" t="s">
        <v>77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20784887.880000003</v>
      </c>
      <c r="G7" s="18">
        <f t="shared" si="0"/>
        <v>19004918.850000001</v>
      </c>
      <c r="H7" s="18">
        <f t="shared" si="0"/>
        <v>16818851.530000001</v>
      </c>
      <c r="I7" s="18">
        <f t="shared" si="0"/>
        <v>18365925.68</v>
      </c>
      <c r="J7" s="18">
        <f t="shared" si="0"/>
        <v>15011680.739999998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169295619.71000001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14306311.450000001</v>
      </c>
      <c r="G8" s="17">
        <f t="shared" si="2"/>
        <v>8244972.3700000001</v>
      </c>
      <c r="H8" s="17">
        <f t="shared" si="2"/>
        <v>8742777.120000001</v>
      </c>
      <c r="I8" s="17">
        <f t="shared" si="2"/>
        <v>8060335.709999999</v>
      </c>
      <c r="J8" s="17">
        <f t="shared" si="2"/>
        <v>8501076.1999999993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80731932.340000004</v>
      </c>
    </row>
    <row r="9" spans="1:15" x14ac:dyDescent="0.25">
      <c r="A9" s="27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6778190.0800000001</v>
      </c>
      <c r="G9" s="23">
        <v>6862757.0800000001</v>
      </c>
      <c r="H9" s="23">
        <v>7476209.7800000003</v>
      </c>
      <c r="I9" s="22">
        <v>6793253.5199999996</v>
      </c>
      <c r="J9" s="19">
        <v>7233994.0099999998</v>
      </c>
      <c r="K9" s="19">
        <v>0</v>
      </c>
      <c r="L9" s="23">
        <v>0</v>
      </c>
      <c r="M9" s="19">
        <v>0</v>
      </c>
      <c r="N9" s="18">
        <f>SUM(B9:M9)</f>
        <v>62963509.289999999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6492570.6299999999</v>
      </c>
      <c r="G10" s="23">
        <v>344516.95</v>
      </c>
      <c r="H10" s="23">
        <v>223500</v>
      </c>
      <c r="I10" s="22">
        <v>223500</v>
      </c>
      <c r="J10" s="19">
        <v>223500</v>
      </c>
      <c r="K10" s="19">
        <v>0</v>
      </c>
      <c r="L10" s="23">
        <v>0</v>
      </c>
      <c r="M10" s="19">
        <v>0</v>
      </c>
      <c r="N10" s="18">
        <f>SUM(B10:M10)</f>
        <v>8401587.5800000001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1035550.74</v>
      </c>
      <c r="G13" s="23">
        <v>1037698.34</v>
      </c>
      <c r="H13" s="23">
        <v>1043067.34</v>
      </c>
      <c r="I13" s="22">
        <v>1043582.19</v>
      </c>
      <c r="J13" s="19">
        <v>1043582.19</v>
      </c>
      <c r="K13" s="19">
        <v>0</v>
      </c>
      <c r="L13" s="23">
        <v>0</v>
      </c>
      <c r="M13" s="19">
        <v>0</v>
      </c>
      <c r="N13" s="18">
        <f t="shared" si="3"/>
        <v>9366835.4699999988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3012470.8899999997</v>
      </c>
      <c r="G14" s="17">
        <f t="shared" si="5"/>
        <v>4703597.18</v>
      </c>
      <c r="H14" s="17">
        <f t="shared" si="5"/>
        <v>3744111.23</v>
      </c>
      <c r="I14" s="17">
        <f t="shared" si="5"/>
        <v>3741443.7800000003</v>
      </c>
      <c r="J14" s="17">
        <f t="shared" si="5"/>
        <v>3859166.63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29095915.949999999</v>
      </c>
    </row>
    <row r="15" spans="1:15" x14ac:dyDescent="0.25">
      <c r="A15" s="27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568258.53</v>
      </c>
      <c r="G15" s="23">
        <v>457823.3</v>
      </c>
      <c r="H15" s="23">
        <v>608472.43000000005</v>
      </c>
      <c r="I15" s="22">
        <v>840547.8</v>
      </c>
      <c r="J15" s="19">
        <v>155488.04</v>
      </c>
      <c r="K15" s="19">
        <v>0</v>
      </c>
      <c r="L15" s="23">
        <v>0</v>
      </c>
      <c r="M15" s="19">
        <v>0</v>
      </c>
      <c r="N15" s="18">
        <f>SUM(B15:M15)</f>
        <v>4085169.75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100000.01</v>
      </c>
      <c r="G16" s="23">
        <v>140000</v>
      </c>
      <c r="H16" s="23">
        <v>49999.98</v>
      </c>
      <c r="I16" s="22">
        <v>59999.99</v>
      </c>
      <c r="J16" s="19">
        <v>160000</v>
      </c>
      <c r="K16" s="19">
        <v>0</v>
      </c>
      <c r="L16" s="23">
        <v>0</v>
      </c>
      <c r="M16" s="19">
        <v>0</v>
      </c>
      <c r="N16" s="18">
        <f t="shared" ref="N16:N23" si="6">SUM(B16:M16)</f>
        <v>929825.90999999992</v>
      </c>
    </row>
    <row r="17" spans="1:14" x14ac:dyDescent="0.25">
      <c r="A17" s="27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243300</v>
      </c>
      <c r="G17" s="20">
        <v>241300</v>
      </c>
      <c r="H17" s="20">
        <v>241550</v>
      </c>
      <c r="I17" s="20">
        <v>240550</v>
      </c>
      <c r="J17" s="20">
        <v>243445</v>
      </c>
      <c r="K17" s="20">
        <v>0</v>
      </c>
      <c r="L17" s="20">
        <v>0</v>
      </c>
      <c r="M17" s="20">
        <v>0</v>
      </c>
      <c r="N17" s="18">
        <f t="shared" si="6"/>
        <v>2174995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553512.36</v>
      </c>
      <c r="G19" s="23">
        <v>116178.95</v>
      </c>
      <c r="H19" s="23">
        <v>116178.95</v>
      </c>
      <c r="I19" s="22">
        <v>50999.99</v>
      </c>
      <c r="J19" s="19">
        <v>1340733.5900000001</v>
      </c>
      <c r="K19" s="19">
        <v>0</v>
      </c>
      <c r="L19" s="23">
        <v>0</v>
      </c>
      <c r="M19" s="19">
        <v>0</v>
      </c>
      <c r="N19" s="18">
        <f t="shared" si="6"/>
        <v>3932053.2300000004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2155678.73</v>
      </c>
      <c r="H21" s="23">
        <v>943405.87</v>
      </c>
      <c r="I21" s="22">
        <v>0</v>
      </c>
      <c r="J21" s="19">
        <v>550000</v>
      </c>
      <c r="K21" s="19">
        <v>0</v>
      </c>
      <c r="L21" s="23">
        <v>0</v>
      </c>
      <c r="M21" s="19">
        <v>0</v>
      </c>
      <c r="N21" s="18">
        <f t="shared" si="6"/>
        <v>4985544.5999999996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1547399.99</v>
      </c>
      <c r="G22" s="20">
        <v>1155394.2</v>
      </c>
      <c r="H22" s="20">
        <v>1330000</v>
      </c>
      <c r="I22" s="20">
        <v>1746400</v>
      </c>
      <c r="J22" s="20">
        <v>1409500</v>
      </c>
      <c r="K22" s="20">
        <v>0</v>
      </c>
      <c r="L22" s="20">
        <v>0</v>
      </c>
      <c r="M22" s="20">
        <v>0</v>
      </c>
      <c r="N22" s="18">
        <f t="shared" si="6"/>
        <v>10947119.59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437222</v>
      </c>
      <c r="H23" s="23">
        <v>454504</v>
      </c>
      <c r="I23" s="22">
        <v>802946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1694672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3344467.58</v>
      </c>
      <c r="G24" s="17">
        <f t="shared" si="9"/>
        <v>6056349.2999999998</v>
      </c>
      <c r="H24" s="17">
        <f t="shared" si="9"/>
        <v>4081963.17</v>
      </c>
      <c r="I24" s="17">
        <f t="shared" si="9"/>
        <v>6564146.1900000004</v>
      </c>
      <c r="J24" s="17">
        <f t="shared" si="9"/>
        <v>1816523.91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58061219.450000003</v>
      </c>
    </row>
    <row r="25" spans="1:14" x14ac:dyDescent="0.25">
      <c r="A25" s="27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14880</v>
      </c>
      <c r="H25" s="23">
        <v>73077.62</v>
      </c>
      <c r="I25" s="22">
        <v>0</v>
      </c>
      <c r="J25" s="19">
        <v>18360</v>
      </c>
      <c r="K25" s="19">
        <v>0</v>
      </c>
      <c r="L25" s="23">
        <v>0</v>
      </c>
      <c r="M25" s="19">
        <v>0</v>
      </c>
      <c r="N25" s="18">
        <f>SUM(B25:M25)</f>
        <v>253458.77000000002</v>
      </c>
    </row>
    <row r="26" spans="1:14" x14ac:dyDescent="0.25">
      <c r="A26" s="27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2494776.9500000002</v>
      </c>
      <c r="G26" s="23">
        <v>5362648.58</v>
      </c>
      <c r="H26" s="23">
        <v>3478486.6</v>
      </c>
      <c r="I26" s="22">
        <v>5205813.12</v>
      </c>
      <c r="J26" s="19">
        <v>1246168.49</v>
      </c>
      <c r="K26" s="19">
        <v>0</v>
      </c>
      <c r="L26" s="23">
        <v>0</v>
      </c>
      <c r="M26" s="19">
        <v>0</v>
      </c>
      <c r="N26" s="18">
        <f t="shared" ref="N26:N33" si="10">SUM(B26:M26)</f>
        <v>50578987.369999997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248316.84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248316.84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3">
        <v>0</v>
      </c>
      <c r="I29" s="22">
        <v>119802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262712.04000000004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25">
      <c r="A31" s="27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601373.79</v>
      </c>
      <c r="G31" s="23">
        <v>628995.22</v>
      </c>
      <c r="H31" s="23">
        <v>0</v>
      </c>
      <c r="I31" s="22">
        <v>1026131.07</v>
      </c>
      <c r="J31" s="19">
        <v>502000</v>
      </c>
      <c r="K31" s="19">
        <v>0</v>
      </c>
      <c r="L31" s="23">
        <v>0</v>
      </c>
      <c r="M31" s="19">
        <v>0</v>
      </c>
      <c r="N31" s="18">
        <f t="shared" si="10"/>
        <v>4754500.08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49825.5</v>
      </c>
      <c r="H33" s="23">
        <v>530398.94999999995</v>
      </c>
      <c r="I33" s="22">
        <v>212400</v>
      </c>
      <c r="J33" s="19">
        <v>49995.42</v>
      </c>
      <c r="K33" s="19">
        <v>0</v>
      </c>
      <c r="L33" s="23">
        <v>0</v>
      </c>
      <c r="M33" s="19">
        <v>0</v>
      </c>
      <c r="N33" s="18">
        <f t="shared" si="10"/>
        <v>1457490.4499999997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121637.95999999999</v>
      </c>
      <c r="G50" s="24">
        <f t="shared" si="17"/>
        <v>0</v>
      </c>
      <c r="H50" s="24">
        <f t="shared" si="17"/>
        <v>250000.01</v>
      </c>
      <c r="I50" s="24">
        <f t="shared" si="17"/>
        <v>0</v>
      </c>
      <c r="J50" s="24">
        <f t="shared" si="17"/>
        <v>834914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1406551.97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99238</v>
      </c>
      <c r="G51" s="23">
        <v>0</v>
      </c>
      <c r="H51" s="23">
        <v>0</v>
      </c>
      <c r="I51" s="22">
        <v>0</v>
      </c>
      <c r="J51" s="19">
        <v>49914</v>
      </c>
      <c r="K51" s="19">
        <v>0</v>
      </c>
      <c r="L51" s="23">
        <v>0</v>
      </c>
      <c r="M51" s="19">
        <v>0</v>
      </c>
      <c r="N51" s="18">
        <f t="shared" si="15"/>
        <v>349152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22399.96</v>
      </c>
      <c r="G55" s="23">
        <v>0</v>
      </c>
      <c r="H55" s="23">
        <v>250000.01</v>
      </c>
      <c r="I55" s="22">
        <v>0</v>
      </c>
      <c r="J55" s="19">
        <v>785000</v>
      </c>
      <c r="K55" s="19">
        <v>0</v>
      </c>
      <c r="L55" s="23">
        <v>0</v>
      </c>
      <c r="M55" s="19">
        <v>0</v>
      </c>
      <c r="N55" s="18">
        <f t="shared" si="15"/>
        <v>1057399.97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0">
        <v>0</v>
      </c>
      <c r="I58" s="23">
        <v>0</v>
      </c>
      <c r="J58" s="20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19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20784887.880000003</v>
      </c>
      <c r="G81" s="21">
        <f t="shared" si="33"/>
        <v>19004918.850000001</v>
      </c>
      <c r="H81" s="21">
        <f t="shared" si="33"/>
        <v>16818851.530000001</v>
      </c>
      <c r="I81" s="21">
        <f t="shared" si="33"/>
        <v>18365925.68</v>
      </c>
      <c r="J81" s="21">
        <f t="shared" si="33"/>
        <v>15011680.739999998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169295619.71000001</v>
      </c>
    </row>
    <row r="82" spans="1:14" x14ac:dyDescent="0.25">
      <c r="A82" s="40"/>
    </row>
    <row r="84" spans="1:14" x14ac:dyDescent="0.25">
      <c r="A84" t="s">
        <v>101</v>
      </c>
      <c r="B84" t="s">
        <v>105</v>
      </c>
    </row>
    <row r="85" spans="1:14" x14ac:dyDescent="0.25">
      <c r="A85" t="s">
        <v>102</v>
      </c>
      <c r="B85" t="s">
        <v>109</v>
      </c>
      <c r="M85" s="13"/>
    </row>
    <row r="86" spans="1:14" x14ac:dyDescent="0.25">
      <c r="A86" s="30" t="s">
        <v>100</v>
      </c>
      <c r="B86" s="30" t="s">
        <v>108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2025-08-01T14:57:52Z</cp:lastPrinted>
  <dcterms:created xsi:type="dcterms:W3CDTF">2021-07-29T18:58:50Z</dcterms:created>
  <dcterms:modified xsi:type="dcterms:W3CDTF">2025-10-06T14:25:27Z</dcterms:modified>
</cp:coreProperties>
</file>