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4\Octubre\presupuesto\"/>
    </mc:Choice>
  </mc:AlternateContent>
  <xr:revisionPtr revIDLastSave="0" documentId="13_ncr:1_{5E79DC05-30A3-4165-B8DC-234F15712191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<sst xmlns="http://schemas.openxmlformats.org/spreadsheetml/2006/main" count="286" uniqueCount="111">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</sst>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16" xfId="0" applyFont="1" applyBorder="1" applyAlignment="1">
      <alignment horizontal="left" indent="2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B14" sqref="B14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 x14ac:dyDescent="0.25">
      <c r="B1" s="41" t="s">
        <v>99</v>
      </c>
      <c r="C1" s="41"/>
      <c r="D1" s="41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1" t="s">
        <v>98</v>
      </c>
      <c r="C2" s="41"/>
      <c r="D2" s="4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1">
        <v>2024</v>
      </c>
      <c r="C3" s="41"/>
      <c r="D3" s="41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2" t="s">
        <v>76</v>
      </c>
      <c r="C4" s="43"/>
      <c r="D4" s="43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2" t="s">
        <v>77</v>
      </c>
      <c r="C5" s="43"/>
      <c r="D5" s="43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4" t="s">
        <v>66</v>
      </c>
      <c r="C6" s="45" t="s">
        <v>94</v>
      </c>
      <c r="D6" s="45" t="s">
        <v>93</v>
      </c>
    </row>
    <row r="7" spans="2:14" ht="28.15" customHeight="1" x14ac:dyDescent="0.25">
      <c r="B7" s="44"/>
      <c r="C7" s="46"/>
      <c r="D7" s="46"/>
    </row>
    <row r="8" spans="2:14" x14ac:dyDescent="0.25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 x14ac:dyDescent="0.25">
      <c r="B10" s="3" t="s">
        <v>2</v>
      </c>
      <c r="C10" s="13">
        <v>100994000</v>
      </c>
      <c r="D10" s="13">
        <v>0</v>
      </c>
    </row>
    <row r="11" spans="2:14" x14ac:dyDescent="0.25">
      <c r="B11" s="3" t="s">
        <v>3</v>
      </c>
      <c r="C11" s="13">
        <v>18066200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12555000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2501410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5784000</v>
      </c>
      <c r="D20" s="13">
        <v>0</v>
      </c>
    </row>
    <row r="21" spans="2:4" x14ac:dyDescent="0.25">
      <c r="B21" s="3" t="s">
        <v>13</v>
      </c>
      <c r="C21" s="13">
        <v>1720000</v>
      </c>
      <c r="D21" s="13">
        <v>0</v>
      </c>
    </row>
    <row r="22" spans="2:4" x14ac:dyDescent="0.25">
      <c r="B22" s="3" t="s">
        <v>14</v>
      </c>
      <c r="C22" s="13">
        <v>4140000</v>
      </c>
      <c r="D22" s="13">
        <v>0</v>
      </c>
    </row>
    <row r="23" spans="2:4" x14ac:dyDescent="0.25">
      <c r="B23" s="3" t="s">
        <v>15</v>
      </c>
      <c r="C23" s="13">
        <v>12955000</v>
      </c>
      <c r="D23" s="13">
        <v>0</v>
      </c>
    </row>
    <row r="24" spans="2:4" x14ac:dyDescent="0.25">
      <c r="B24" s="3" t="s">
        <v>16</v>
      </c>
      <c r="C24" s="13">
        <v>3815000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45716716</v>
      </c>
      <c r="D27" s="13">
        <v>0</v>
      </c>
    </row>
    <row r="28" spans="2:4" x14ac:dyDescent="0.25">
      <c r="B28" s="3" t="s">
        <v>20</v>
      </c>
      <c r="C28" s="13">
        <v>771100</v>
      </c>
      <c r="D28" s="13">
        <v>0</v>
      </c>
    </row>
    <row r="29" spans="2:4" x14ac:dyDescent="0.25">
      <c r="B29" s="3" t="s">
        <v>21</v>
      </c>
      <c r="C29" s="13">
        <v>10000</v>
      </c>
      <c r="D29" s="13">
        <v>0</v>
      </c>
    </row>
    <row r="30" spans="2:4" x14ac:dyDescent="0.25">
      <c r="B30" s="3" t="s">
        <v>22</v>
      </c>
      <c r="C30" s="13">
        <v>323300</v>
      </c>
      <c r="D30" s="13">
        <v>0</v>
      </c>
    </row>
    <row r="31" spans="2:4" x14ac:dyDescent="0.25">
      <c r="B31" s="3" t="s">
        <v>23</v>
      </c>
      <c r="C31" s="13">
        <v>950497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2340682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1385000</v>
      </c>
      <c r="D52" s="13">
        <v>0</v>
      </c>
    </row>
    <row r="53" spans="2:4" x14ac:dyDescent="0.25">
      <c r="B53" s="3" t="s">
        <v>45</v>
      </c>
      <c r="C53" s="13">
        <v>275000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2500000</v>
      </c>
      <c r="D55" s="13">
        <v>0</v>
      </c>
    </row>
    <row r="56" spans="2:4" x14ac:dyDescent="0.25">
      <c r="B56" s="3" t="s">
        <v>48</v>
      </c>
      <c r="C56" s="13">
        <v>1060000</v>
      </c>
      <c r="D56" s="13">
        <v>0</v>
      </c>
    </row>
    <row r="57" spans="2:4" x14ac:dyDescent="0.25">
      <c r="B57" s="3" t="s">
        <v>49</v>
      </c>
      <c r="C57" s="13">
        <v>100000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 x14ac:dyDescent="0.3">
      <c r="B83" s="40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M77" sqref="M77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1" t="s">
        <v>100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7" ht="21" customHeight="1" x14ac:dyDescent="0.25">
      <c r="A2" s="53" t="s">
        <v>98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15.75" x14ac:dyDescent="0.25">
      <c r="A3" s="59">
        <v>2024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15.75" customHeight="1" x14ac:dyDescent="0.25">
      <c r="A4" s="61" t="s">
        <v>92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customHeight="1" x14ac:dyDescent="0.25">
      <c r="A5" s="47" t="s">
        <v>77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25.5" customHeight="1" x14ac:dyDescent="0.25">
      <c r="A6" s="44" t="s">
        <v>66</v>
      </c>
      <c r="B6" s="45" t="s">
        <v>94</v>
      </c>
      <c r="C6" s="57" t="s">
        <v>93</v>
      </c>
      <c r="D6" s="48" t="s">
        <v>91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7" x14ac:dyDescent="0.25">
      <c r="A7" s="55"/>
      <c r="B7" s="56"/>
      <c r="C7" s="58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19603590.830000002</v>
      </c>
      <c r="J8" s="18">
        <f>+J9+J15+J25+J35+J44+J51+J61+J66+J69+J73</f>
        <v>22383520.32</v>
      </c>
      <c r="K8" s="18">
        <f>+K9+K15+K25+K35+K44+K51+K61+K66+K69+K73</f>
        <v>19065573.91</v>
      </c>
      <c r="L8" s="18">
        <f t="shared" ref="L8:O8" si="0">+L9+L15+L25+L35+L44+L51+L61+L66+L69+L73</f>
        <v>20036271.329999998</v>
      </c>
      <c r="M8" s="18">
        <f t="shared" si="0"/>
        <v>19259096.049999997</v>
      </c>
      <c r="N8" s="18">
        <f t="shared" si="0"/>
        <v>0</v>
      </c>
      <c r="O8" s="18">
        <f t="shared" si="0"/>
        <v>0</v>
      </c>
      <c r="P8" s="18">
        <f>D8+E8+F8+G8+H8+I8+J8+K8+L8+M8+N8+O8</f>
        <v>183615252.58999997</v>
      </c>
    </row>
    <row r="9" spans="1:17" x14ac:dyDescent="0.25">
      <c r="A9" s="26" t="s">
        <v>1</v>
      </c>
      <c r="B9" s="32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8550451.5500000007</v>
      </c>
      <c r="J9" s="17">
        <f t="shared" si="1"/>
        <v>8350662.6900000004</v>
      </c>
      <c r="K9" s="17">
        <f t="shared" si="1"/>
        <v>8302649.6200000001</v>
      </c>
      <c r="L9" s="17">
        <f t="shared" si="1"/>
        <v>8215140.0499999998</v>
      </c>
      <c r="M9" s="17">
        <f t="shared" ref="M9:O9" si="2">+M10+M11+M12+M13+M14</f>
        <v>14950441.18</v>
      </c>
      <c r="N9" s="17">
        <f t="shared" si="2"/>
        <v>0</v>
      </c>
      <c r="O9" s="17">
        <f t="shared" si="2"/>
        <v>0</v>
      </c>
      <c r="P9" s="17">
        <f>+P10+P11+P12+P13+P14</f>
        <v>96113100.370000005</v>
      </c>
    </row>
    <row r="10" spans="1:17" x14ac:dyDescent="0.25">
      <c r="A10" s="27" t="s">
        <v>2</v>
      </c>
      <c r="B10" s="33">
        <v>100994000</v>
      </c>
      <c r="C10" s="33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7297173.4000000004</v>
      </c>
      <c r="J10" s="23">
        <v>7088623.0700000003</v>
      </c>
      <c r="K10" s="23">
        <v>7037797.6699999999</v>
      </c>
      <c r="L10" s="23">
        <v>6834253.3499999996</v>
      </c>
      <c r="M10" s="19">
        <v>7307523.7699999996</v>
      </c>
      <c r="N10" s="23">
        <v>0</v>
      </c>
      <c r="O10" s="19">
        <v>0</v>
      </c>
      <c r="P10" s="18">
        <f>SUM(D10:O10)</f>
        <v>70649579.230000004</v>
      </c>
      <c r="Q10" s="13"/>
    </row>
    <row r="11" spans="1:17" x14ac:dyDescent="0.25">
      <c r="A11" s="27" t="s">
        <v>3</v>
      </c>
      <c r="B11" s="33">
        <v>18066200</v>
      </c>
      <c r="C11" s="33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213000</v>
      </c>
      <c r="J11" s="23">
        <v>223500</v>
      </c>
      <c r="K11" s="23">
        <v>223500</v>
      </c>
      <c r="L11" s="23">
        <v>344481.95</v>
      </c>
      <c r="M11" s="19">
        <v>6617237.2999999998</v>
      </c>
      <c r="N11" s="23">
        <v>0</v>
      </c>
      <c r="O11" s="19">
        <v>0</v>
      </c>
      <c r="P11" s="18">
        <f>SUM(D11:O11)</f>
        <v>15084845.329999998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3">
        <v>0</v>
      </c>
      <c r="J12" s="20">
        <v>0</v>
      </c>
      <c r="K12" s="23">
        <v>0</v>
      </c>
      <c r="L12" s="23">
        <v>0</v>
      </c>
      <c r="M12" s="19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12555000</v>
      </c>
      <c r="C14" s="33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0">
        <v>1040278.15</v>
      </c>
      <c r="J14" s="23">
        <v>1038539.62</v>
      </c>
      <c r="K14" s="20">
        <v>1041351.95</v>
      </c>
      <c r="L14" s="20">
        <v>1036404.75</v>
      </c>
      <c r="M14" s="20">
        <v>1025680.11</v>
      </c>
      <c r="N14" s="23">
        <v>0</v>
      </c>
      <c r="O14" s="19">
        <v>0</v>
      </c>
      <c r="P14" s="18">
        <f t="shared" ref="P14:P72" si="3">SUM(D14:O14)</f>
        <v>10378675.810000001</v>
      </c>
    </row>
    <row r="15" spans="1:17" x14ac:dyDescent="0.25">
      <c r="A15" s="26" t="s">
        <v>7</v>
      </c>
      <c r="B15" s="32">
        <f>B16+B17+B18+B19+B21+B20+B22+B23+B24</f>
        <v>40255410</v>
      </c>
      <c r="C15" s="32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3172645.76</v>
      </c>
      <c r="J15" s="17">
        <f t="shared" si="4"/>
        <v>4518372.9000000004</v>
      </c>
      <c r="K15" s="17">
        <f t="shared" si="4"/>
        <v>2598326.5</v>
      </c>
      <c r="L15" s="17">
        <f t="shared" si="4"/>
        <v>2766242.9699999997</v>
      </c>
      <c r="M15" s="17">
        <f t="shared" ref="M15:P15" si="5">+M16+M17+M18+M19+M20+M21+M22+M23+M24</f>
        <v>2706522.65</v>
      </c>
      <c r="N15" s="17">
        <f t="shared" si="5"/>
        <v>0</v>
      </c>
      <c r="O15" s="17">
        <f t="shared" si="5"/>
        <v>0</v>
      </c>
      <c r="P15" s="17">
        <f t="shared" si="5"/>
        <v>30001489.260000005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544031.34</v>
      </c>
      <c r="J16" s="23">
        <v>1065905.26</v>
      </c>
      <c r="K16" s="23">
        <v>577869.37</v>
      </c>
      <c r="L16" s="23">
        <v>184515.21</v>
      </c>
      <c r="M16" s="19">
        <v>786502.43</v>
      </c>
      <c r="N16" s="23">
        <v>0</v>
      </c>
      <c r="O16" s="19">
        <v>0</v>
      </c>
      <c r="P16" s="18">
        <f t="shared" si="3"/>
        <v>5583387.7599999998</v>
      </c>
    </row>
    <row r="17" spans="1:16" x14ac:dyDescent="0.25">
      <c r="A17" s="27" t="s">
        <v>9</v>
      </c>
      <c r="B17" s="33">
        <v>2501410</v>
      </c>
      <c r="C17" s="33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139999.99</v>
      </c>
      <c r="J17" s="23">
        <v>62327.6</v>
      </c>
      <c r="K17" s="23">
        <v>172000.01</v>
      </c>
      <c r="L17" s="23">
        <v>0</v>
      </c>
      <c r="M17" s="19">
        <v>0</v>
      </c>
      <c r="N17" s="23">
        <v>0</v>
      </c>
      <c r="O17" s="19">
        <v>0</v>
      </c>
      <c r="P17" s="18">
        <f t="shared" si="3"/>
        <v>699325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3">
        <v>241750</v>
      </c>
      <c r="J18" s="20">
        <v>242350</v>
      </c>
      <c r="K18" s="23">
        <v>241650</v>
      </c>
      <c r="L18" s="23">
        <v>241400</v>
      </c>
      <c r="M18" s="19">
        <v>242000</v>
      </c>
      <c r="N18" s="20">
        <v>0</v>
      </c>
      <c r="O18" s="20">
        <v>0</v>
      </c>
      <c r="P18" s="18">
        <f t="shared" si="3"/>
        <v>2416650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5784000</v>
      </c>
      <c r="C20" s="33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0">
        <v>542940.43999999994</v>
      </c>
      <c r="J20" s="23">
        <v>373433.39</v>
      </c>
      <c r="K20" s="20">
        <v>440940.46</v>
      </c>
      <c r="L20" s="20">
        <v>432686.92</v>
      </c>
      <c r="M20" s="20">
        <v>432686.92</v>
      </c>
      <c r="N20" s="23">
        <v>0</v>
      </c>
      <c r="O20" s="19">
        <v>0</v>
      </c>
      <c r="P20" s="18">
        <f t="shared" si="3"/>
        <v>4430069.24</v>
      </c>
    </row>
    <row r="21" spans="1:16" x14ac:dyDescent="0.25">
      <c r="A21" s="27" t="s">
        <v>13</v>
      </c>
      <c r="B21" s="33">
        <v>1720000</v>
      </c>
      <c r="C21" s="33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3">
        <v>0</v>
      </c>
      <c r="K21" s="23">
        <v>0</v>
      </c>
      <c r="L21" s="23">
        <v>247.5</v>
      </c>
      <c r="M21" s="19">
        <v>0</v>
      </c>
      <c r="N21" s="23">
        <v>0</v>
      </c>
      <c r="O21" s="19">
        <v>0</v>
      </c>
      <c r="P21" s="18">
        <f t="shared" si="3"/>
        <v>990852.15000000014</v>
      </c>
    </row>
    <row r="22" spans="1:16" x14ac:dyDescent="0.25">
      <c r="A22" s="27" t="s">
        <v>14</v>
      </c>
      <c r="B22" s="33">
        <v>4140000</v>
      </c>
      <c r="C22" s="33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3">
        <v>1124000</v>
      </c>
      <c r="K22" s="23">
        <v>0</v>
      </c>
      <c r="L22" s="23">
        <v>0</v>
      </c>
      <c r="M22" s="19">
        <v>349999.97</v>
      </c>
      <c r="N22" s="23">
        <v>0</v>
      </c>
      <c r="O22" s="19">
        <v>0</v>
      </c>
      <c r="P22" s="18">
        <f t="shared" si="3"/>
        <v>4321902.7699999996</v>
      </c>
    </row>
    <row r="23" spans="1:16" x14ac:dyDescent="0.25">
      <c r="A23" s="27" t="s">
        <v>15</v>
      </c>
      <c r="B23" s="33">
        <v>12955000</v>
      </c>
      <c r="C23" s="33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3">
        <v>1328999.99</v>
      </c>
      <c r="J23" s="20">
        <v>1302256.6499999999</v>
      </c>
      <c r="K23" s="23">
        <v>753866.66</v>
      </c>
      <c r="L23" s="23">
        <v>1533333.34</v>
      </c>
      <c r="M23" s="19">
        <v>895333.33</v>
      </c>
      <c r="N23" s="20">
        <v>0</v>
      </c>
      <c r="O23" s="20">
        <v>0</v>
      </c>
      <c r="P23" s="18">
        <f t="shared" si="3"/>
        <v>9221122.3499999996</v>
      </c>
    </row>
    <row r="24" spans="1:16" x14ac:dyDescent="0.25">
      <c r="A24" s="27" t="s">
        <v>16</v>
      </c>
      <c r="B24" s="33">
        <v>3815000</v>
      </c>
      <c r="C24" s="33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374924</v>
      </c>
      <c r="J24" s="23">
        <v>348100</v>
      </c>
      <c r="K24" s="23">
        <v>412000</v>
      </c>
      <c r="L24" s="23">
        <v>374060</v>
      </c>
      <c r="M24" s="19">
        <v>0</v>
      </c>
      <c r="N24" s="23">
        <v>0</v>
      </c>
      <c r="O24" s="19">
        <v>0</v>
      </c>
      <c r="P24" s="18">
        <f t="shared" si="3"/>
        <v>2338179.9900000002</v>
      </c>
    </row>
    <row r="25" spans="1:16" x14ac:dyDescent="0.25">
      <c r="A25" s="26" t="s">
        <v>17</v>
      </c>
      <c r="B25" s="32">
        <f>B26+B27+B28+B29+B30+B31+B32+B33+B34</f>
        <v>56867295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7555705.3200000003</v>
      </c>
      <c r="J25" s="17">
        <f t="shared" si="6"/>
        <v>9222557.629999999</v>
      </c>
      <c r="K25" s="17">
        <f t="shared" si="6"/>
        <v>7890354.8000000007</v>
      </c>
      <c r="L25" s="17">
        <f t="shared" si="6"/>
        <v>8821588.3099999987</v>
      </c>
      <c r="M25" s="17">
        <f t="shared" ref="M25:P25" si="7">+M26+M27+M28+M29+M30+M31+M32+M33+M34</f>
        <v>1341907.23</v>
      </c>
      <c r="N25" s="17">
        <f t="shared" si="7"/>
        <v>0</v>
      </c>
      <c r="O25" s="17">
        <f t="shared" si="7"/>
        <v>0</v>
      </c>
      <c r="P25" s="17">
        <f t="shared" si="7"/>
        <v>54969386.350000001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23010</v>
      </c>
      <c r="J26" s="23">
        <v>47622.080000000002</v>
      </c>
      <c r="K26" s="23">
        <v>27540</v>
      </c>
      <c r="L26" s="23">
        <v>0</v>
      </c>
      <c r="M26" s="19">
        <v>17750.23</v>
      </c>
      <c r="N26" s="23">
        <v>0</v>
      </c>
      <c r="O26" s="19">
        <v>0</v>
      </c>
      <c r="P26" s="18">
        <f t="shared" si="3"/>
        <v>189361.18000000002</v>
      </c>
    </row>
    <row r="27" spans="1:16" x14ac:dyDescent="0.25">
      <c r="A27" s="27" t="s">
        <v>19</v>
      </c>
      <c r="B27" s="33">
        <v>45716716</v>
      </c>
      <c r="C27" s="33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6339513.2800000003</v>
      </c>
      <c r="J27" s="23">
        <v>8353971.7999999998</v>
      </c>
      <c r="K27" s="23">
        <v>6724527.9000000004</v>
      </c>
      <c r="L27" s="23">
        <v>8321588.3099999996</v>
      </c>
      <c r="M27" s="19">
        <v>695129.8</v>
      </c>
      <c r="N27" s="23">
        <v>0</v>
      </c>
      <c r="O27" s="19">
        <v>0</v>
      </c>
      <c r="P27" s="18">
        <f t="shared" si="3"/>
        <v>46706675.060000002</v>
      </c>
    </row>
    <row r="28" spans="1:16" x14ac:dyDescent="0.25">
      <c r="A28" s="27" t="s">
        <v>20</v>
      </c>
      <c r="B28" s="33">
        <v>771100</v>
      </c>
      <c r="C28" s="33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3">
        <v>367848.93</v>
      </c>
      <c r="J28" s="20">
        <v>0</v>
      </c>
      <c r="K28" s="23">
        <v>0</v>
      </c>
      <c r="L28" s="23">
        <v>0</v>
      </c>
      <c r="M28" s="19">
        <v>0</v>
      </c>
      <c r="N28" s="20">
        <v>0</v>
      </c>
      <c r="O28" s="20">
        <v>0</v>
      </c>
      <c r="P28" s="18">
        <f t="shared" si="3"/>
        <v>622894.13</v>
      </c>
    </row>
    <row r="29" spans="1:16" x14ac:dyDescent="0.25">
      <c r="A29" s="27" t="s">
        <v>21</v>
      </c>
      <c r="B29" s="33">
        <v>10000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9975</v>
      </c>
      <c r="N29" s="23">
        <v>0</v>
      </c>
      <c r="O29" s="19">
        <v>0</v>
      </c>
      <c r="P29" s="18">
        <f t="shared" si="3"/>
        <v>9975</v>
      </c>
    </row>
    <row r="30" spans="1:16" x14ac:dyDescent="0.25">
      <c r="A30" s="27" t="s">
        <v>22</v>
      </c>
      <c r="B30" s="33">
        <v>323300</v>
      </c>
      <c r="C30" s="33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0">
        <v>0</v>
      </c>
      <c r="J30" s="23">
        <v>0</v>
      </c>
      <c r="K30" s="20">
        <v>119770</v>
      </c>
      <c r="L30" s="20">
        <v>0</v>
      </c>
      <c r="M30" s="20">
        <v>0</v>
      </c>
      <c r="N30" s="23">
        <v>0</v>
      </c>
      <c r="O30" s="19">
        <v>0</v>
      </c>
      <c r="P30" s="18">
        <f t="shared" si="3"/>
        <v>208270</v>
      </c>
    </row>
    <row r="31" spans="1:16" x14ac:dyDescent="0.25">
      <c r="A31" s="27" t="s">
        <v>23</v>
      </c>
      <c r="B31" s="33">
        <v>950497</v>
      </c>
      <c r="C31" s="33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3">
        <v>49796</v>
      </c>
      <c r="K31" s="23">
        <v>0</v>
      </c>
      <c r="L31" s="23">
        <v>0</v>
      </c>
      <c r="M31" s="19">
        <v>0</v>
      </c>
      <c r="N31" s="23">
        <v>0</v>
      </c>
      <c r="O31" s="19">
        <v>0</v>
      </c>
      <c r="P31" s="18">
        <f t="shared" si="3"/>
        <v>409200.4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649332</v>
      </c>
      <c r="J32" s="23">
        <v>545177.1</v>
      </c>
      <c r="K32" s="23">
        <v>587816.9</v>
      </c>
      <c r="L32" s="23">
        <v>500000</v>
      </c>
      <c r="M32" s="19">
        <v>499887.1</v>
      </c>
      <c r="N32" s="23">
        <v>0</v>
      </c>
      <c r="O32" s="19">
        <v>0</v>
      </c>
      <c r="P32" s="18">
        <f t="shared" si="3"/>
        <v>5359737.1499999994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3">
        <v>0</v>
      </c>
      <c r="J33" s="20">
        <v>0</v>
      </c>
      <c r="K33" s="23">
        <v>0</v>
      </c>
      <c r="L33" s="23">
        <v>0</v>
      </c>
      <c r="M33" s="19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2340682</v>
      </c>
      <c r="C34" s="33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176001.11</v>
      </c>
      <c r="J34" s="23">
        <v>225990.65</v>
      </c>
      <c r="K34" s="23">
        <v>430700</v>
      </c>
      <c r="L34" s="19">
        <v>0</v>
      </c>
      <c r="M34" s="19">
        <v>119165.1</v>
      </c>
      <c r="N34" s="23">
        <v>0</v>
      </c>
      <c r="O34" s="19">
        <v>0</v>
      </c>
      <c r="P34" s="18">
        <f t="shared" si="3"/>
        <v>1463273.4300000002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5320000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324788.2</v>
      </c>
      <c r="J51" s="24">
        <f t="shared" si="12"/>
        <v>291927.10000000003</v>
      </c>
      <c r="K51" s="29">
        <f>+K52+K53+K54+K55+K56+K58+K59+K60</f>
        <v>274242.99</v>
      </c>
      <c r="L51" s="29">
        <f>+L52+L53+L54+L55+L56+L58+L59+L60</f>
        <v>233300</v>
      </c>
      <c r="M51" s="29">
        <f>+M52+M53+M54+M55+M56+M58+M59+M60+M57</f>
        <v>260224.99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2531276.61</v>
      </c>
    </row>
    <row r="52" spans="1:16" x14ac:dyDescent="0.25">
      <c r="A52" s="27" t="s">
        <v>44</v>
      </c>
      <c r="B52" s="33">
        <v>1385000</v>
      </c>
      <c r="C52" s="33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313573.2</v>
      </c>
      <c r="J52" s="23">
        <v>134219.01</v>
      </c>
      <c r="K52" s="23">
        <v>256999.99</v>
      </c>
      <c r="L52" s="23">
        <v>29599.97</v>
      </c>
      <c r="M52" s="19">
        <v>137999.99</v>
      </c>
      <c r="N52" s="23">
        <v>0</v>
      </c>
      <c r="O52" s="19">
        <v>0</v>
      </c>
      <c r="P52" s="18">
        <f>SUM(D52:O52)</f>
        <v>1382675.49</v>
      </c>
    </row>
    <row r="53" spans="1:16" x14ac:dyDescent="0.25">
      <c r="A53" s="27" t="s">
        <v>45</v>
      </c>
      <c r="B53" s="33">
        <v>275000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42710.01</v>
      </c>
      <c r="K53" s="23">
        <v>0</v>
      </c>
      <c r="L53" s="23">
        <v>203700.03</v>
      </c>
      <c r="M53" s="19">
        <v>0</v>
      </c>
      <c r="N53" s="23">
        <v>0</v>
      </c>
      <c r="O53" s="19">
        <v>0</v>
      </c>
      <c r="P53" s="18">
        <f t="shared" si="3"/>
        <v>246410.04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3">
        <v>0</v>
      </c>
      <c r="J54" s="20">
        <v>0</v>
      </c>
      <c r="K54" s="23">
        <v>0</v>
      </c>
      <c r="L54" s="20">
        <v>0</v>
      </c>
      <c r="M54" s="19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1060000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0">
        <v>11215</v>
      </c>
      <c r="J56" s="23">
        <v>114998.08</v>
      </c>
      <c r="K56" s="20">
        <v>17243</v>
      </c>
      <c r="L56" s="19">
        <v>0</v>
      </c>
      <c r="M56" s="20">
        <v>100000</v>
      </c>
      <c r="N56" s="23">
        <v>0</v>
      </c>
      <c r="O56" s="19">
        <v>0</v>
      </c>
      <c r="P56" s="18">
        <f t="shared" si="3"/>
        <v>879966.08</v>
      </c>
    </row>
    <row r="57" spans="1:16" x14ac:dyDescent="0.25">
      <c r="A57" s="27" t="s">
        <v>49</v>
      </c>
      <c r="B57" s="33">
        <v>100000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20">
        <v>22225</v>
      </c>
      <c r="N57" s="23">
        <v>0</v>
      </c>
      <c r="O57" s="19">
        <v>0</v>
      </c>
      <c r="P57" s="18">
        <f t="shared" si="3"/>
        <v>22225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234477905</v>
      </c>
      <c r="C82" s="31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19603590.830000002</v>
      </c>
      <c r="J82" s="21">
        <f t="shared" si="30"/>
        <v>22383520.32</v>
      </c>
      <c r="K82" s="21">
        <f t="shared" si="30"/>
        <v>19065573.91</v>
      </c>
      <c r="L82" s="21">
        <f t="shared" si="30"/>
        <v>20036271.329999998</v>
      </c>
      <c r="M82" s="21">
        <f t="shared" ref="M82:P82" si="31">+M8</f>
        <v>19259096.049999997</v>
      </c>
      <c r="N82" s="21">
        <f t="shared" si="31"/>
        <v>0</v>
      </c>
      <c r="O82" s="21">
        <f t="shared" si="31"/>
        <v>0</v>
      </c>
      <c r="P82" s="21">
        <f t="shared" si="31"/>
        <v>183615252.58999997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120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topLeftCell="A34" zoomScaleSheetLayoutView="100" workbookViewId="0">
      <selection activeCell="K51" sqref="K51:K57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68" t="s">
        <v>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8.600000000000001" customHeight="1" x14ac:dyDescent="0.25">
      <c r="A2" s="62" t="s">
        <v>98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x14ac:dyDescent="0.25">
      <c r="A3" s="64">
        <v>2024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5.75" customHeight="1" x14ac:dyDescent="0.25">
      <c r="A4" s="66" t="s">
        <v>92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5" ht="15.75" customHeight="1" x14ac:dyDescent="0.25">
      <c r="A5" s="67" t="s">
        <v>77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19603590.830000002</v>
      </c>
      <c r="H7" s="18">
        <f t="shared" si="0"/>
        <v>22383520.32</v>
      </c>
      <c r="I7" s="18">
        <f t="shared" si="0"/>
        <v>19065573.91</v>
      </c>
      <c r="J7" s="18">
        <f t="shared" si="0"/>
        <v>20036271.329999998</v>
      </c>
      <c r="K7" s="18">
        <f t="shared" si="0"/>
        <v>19259096.049999997</v>
      </c>
      <c r="L7" s="18">
        <f t="shared" si="0"/>
        <v>0</v>
      </c>
      <c r="M7" s="18">
        <f t="shared" si="0"/>
        <v>0</v>
      </c>
      <c r="N7" s="18">
        <f>+N8+N14+N24+N34+N43+N50+N60+N65+N68+N72</f>
        <v>183615252.59000003</v>
      </c>
    </row>
    <row r="8" spans="1:15" x14ac:dyDescent="0.25">
      <c r="A8" s="26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8550451.5500000007</v>
      </c>
      <c r="H8" s="17">
        <f t="shared" si="2"/>
        <v>8350662.6900000004</v>
      </c>
      <c r="I8" s="17">
        <f t="shared" si="2"/>
        <v>8302649.6200000001</v>
      </c>
      <c r="J8" s="17">
        <f t="shared" si="2"/>
        <v>8215140.0499999998</v>
      </c>
      <c r="K8" s="17">
        <f t="shared" si="2"/>
        <v>14950441.18</v>
      </c>
      <c r="L8" s="17">
        <f t="shared" si="2"/>
        <v>0</v>
      </c>
      <c r="M8" s="17">
        <f t="shared" si="2"/>
        <v>0</v>
      </c>
      <c r="N8" s="17">
        <f t="shared" si="2"/>
        <v>96113100.370000005</v>
      </c>
    </row>
    <row r="9" spans="1:15" x14ac:dyDescent="0.25">
      <c r="A9" s="27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7297173.4000000004</v>
      </c>
      <c r="H9" s="23">
        <v>7088623.0700000003</v>
      </c>
      <c r="I9" s="23">
        <v>7037797.6699999999</v>
      </c>
      <c r="J9" s="23">
        <v>6834253.3499999996</v>
      </c>
      <c r="K9" s="19">
        <v>7307523.7699999996</v>
      </c>
      <c r="L9" s="23">
        <v>0</v>
      </c>
      <c r="M9" s="23">
        <v>0</v>
      </c>
      <c r="N9" s="18">
        <f>SUM(B9:M9)</f>
        <v>70649579.230000004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213000</v>
      </c>
      <c r="H10" s="23">
        <v>223500</v>
      </c>
      <c r="I10" s="23">
        <v>223500</v>
      </c>
      <c r="J10" s="23">
        <v>344481.95</v>
      </c>
      <c r="K10" s="19">
        <v>6617237.2999999998</v>
      </c>
      <c r="L10" s="23">
        <v>0</v>
      </c>
      <c r="M10" s="23">
        <v>0</v>
      </c>
      <c r="N10" s="18">
        <f>SUM(B10:M10)</f>
        <v>15084845.329999998</v>
      </c>
    </row>
    <row r="11" spans="1:15" x14ac:dyDescent="0.25">
      <c r="A11" s="27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0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1040278.15</v>
      </c>
      <c r="H13" s="23">
        <v>1038539.62</v>
      </c>
      <c r="I13" s="20">
        <v>1041351.95</v>
      </c>
      <c r="J13" s="20">
        <v>1036404.75</v>
      </c>
      <c r="K13" s="20">
        <v>1025680.11</v>
      </c>
      <c r="L13" s="20">
        <v>0</v>
      </c>
      <c r="M13" s="20">
        <v>0</v>
      </c>
      <c r="N13" s="18">
        <f t="shared" si="3"/>
        <v>10378675.810000001</v>
      </c>
    </row>
    <row r="14" spans="1:15" x14ac:dyDescent="0.25">
      <c r="A14" s="26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3172645.76</v>
      </c>
      <c r="H14" s="17">
        <f t="shared" si="5"/>
        <v>4518372.9000000004</v>
      </c>
      <c r="I14" s="17">
        <f t="shared" si="5"/>
        <v>2598326.5</v>
      </c>
      <c r="J14" s="17">
        <f t="shared" si="5"/>
        <v>2766242.9699999997</v>
      </c>
      <c r="K14" s="17">
        <f t="shared" si="5"/>
        <v>2706522.65</v>
      </c>
      <c r="L14" s="17">
        <f t="shared" si="5"/>
        <v>0</v>
      </c>
      <c r="M14" s="17">
        <f t="shared" si="5"/>
        <v>0</v>
      </c>
      <c r="N14" s="17">
        <f t="shared" si="5"/>
        <v>30001489.260000005</v>
      </c>
    </row>
    <row r="15" spans="1:15" x14ac:dyDescent="0.25">
      <c r="A15" s="27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544031.34</v>
      </c>
      <c r="H15" s="23">
        <v>1065905.26</v>
      </c>
      <c r="I15" s="23">
        <v>577869.37</v>
      </c>
      <c r="J15" s="23">
        <v>184515.21</v>
      </c>
      <c r="K15" s="19">
        <v>786502.43</v>
      </c>
      <c r="L15" s="23">
        <v>0</v>
      </c>
      <c r="M15" s="23">
        <v>0</v>
      </c>
      <c r="N15" s="18">
        <f>SUM(B15:M15)</f>
        <v>5583387.7599999998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139999.99</v>
      </c>
      <c r="H16" s="23">
        <v>62327.6</v>
      </c>
      <c r="I16" s="23">
        <v>172000.01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699325</v>
      </c>
    </row>
    <row r="17" spans="1:14" x14ac:dyDescent="0.25">
      <c r="A17" s="27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241750</v>
      </c>
      <c r="H17" s="20">
        <v>242350</v>
      </c>
      <c r="I17" s="23">
        <v>241650</v>
      </c>
      <c r="J17" s="23">
        <v>241400</v>
      </c>
      <c r="K17" s="19">
        <v>242000</v>
      </c>
      <c r="L17" s="23">
        <v>0</v>
      </c>
      <c r="M17" s="23">
        <v>0</v>
      </c>
      <c r="N17" s="18">
        <f t="shared" si="6"/>
        <v>2416650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542940.43999999994</v>
      </c>
      <c r="H19" s="23">
        <v>373433.39</v>
      </c>
      <c r="I19" s="20">
        <v>440940.46</v>
      </c>
      <c r="J19" s="20">
        <v>432686.92</v>
      </c>
      <c r="K19" s="20">
        <v>432686.92</v>
      </c>
      <c r="L19" s="20">
        <v>0</v>
      </c>
      <c r="M19" s="20">
        <v>0</v>
      </c>
      <c r="N19" s="18">
        <f t="shared" si="6"/>
        <v>4430069.24</v>
      </c>
    </row>
    <row r="20" spans="1:14" x14ac:dyDescent="0.25">
      <c r="A20" s="27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3">
        <v>0</v>
      </c>
      <c r="I20" s="23">
        <v>0</v>
      </c>
      <c r="J20" s="23">
        <v>247.5</v>
      </c>
      <c r="K20" s="19">
        <v>0</v>
      </c>
      <c r="L20" s="23">
        <v>0</v>
      </c>
      <c r="M20" s="23">
        <v>0</v>
      </c>
      <c r="N20" s="18">
        <f t="shared" si="6"/>
        <v>990852.15000000014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3">
        <v>1124000</v>
      </c>
      <c r="I21" s="23">
        <v>0</v>
      </c>
      <c r="J21" s="23">
        <v>0</v>
      </c>
      <c r="K21" s="19">
        <v>349999.97</v>
      </c>
      <c r="L21" s="23">
        <v>0</v>
      </c>
      <c r="M21" s="23">
        <v>0</v>
      </c>
      <c r="N21" s="18">
        <f t="shared" si="6"/>
        <v>4321902.7699999996</v>
      </c>
    </row>
    <row r="22" spans="1:14" x14ac:dyDescent="0.25">
      <c r="A22" s="27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1328999.99</v>
      </c>
      <c r="H22" s="20">
        <v>1302256.6499999999</v>
      </c>
      <c r="I22" s="23">
        <v>753866.66</v>
      </c>
      <c r="J22" s="23">
        <v>1533333.34</v>
      </c>
      <c r="K22" s="19">
        <v>895333.33</v>
      </c>
      <c r="L22" s="23">
        <v>0</v>
      </c>
      <c r="M22" s="23">
        <v>0</v>
      </c>
      <c r="N22" s="18">
        <f t="shared" si="6"/>
        <v>9221122.3499999996</v>
      </c>
    </row>
    <row r="23" spans="1:14" x14ac:dyDescent="0.25">
      <c r="A23" s="27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374924</v>
      </c>
      <c r="H23" s="23">
        <v>348100</v>
      </c>
      <c r="I23" s="23">
        <v>412000</v>
      </c>
      <c r="J23" s="23">
        <v>374060</v>
      </c>
      <c r="K23" s="19">
        <v>0</v>
      </c>
      <c r="L23" s="23">
        <v>0</v>
      </c>
      <c r="M23" s="23">
        <v>0</v>
      </c>
      <c r="N23" s="18">
        <f t="shared" si="6"/>
        <v>2338179.9900000002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7555705.3200000003</v>
      </c>
      <c r="H24" s="17">
        <f t="shared" si="9"/>
        <v>9222557.629999999</v>
      </c>
      <c r="I24" s="17">
        <f t="shared" si="9"/>
        <v>7890354.8000000007</v>
      </c>
      <c r="J24" s="17">
        <f t="shared" si="9"/>
        <v>8821588.3099999987</v>
      </c>
      <c r="K24" s="17">
        <f t="shared" si="9"/>
        <v>1341907.23</v>
      </c>
      <c r="L24" s="17">
        <f t="shared" si="9"/>
        <v>0</v>
      </c>
      <c r="M24" s="17">
        <f t="shared" si="9"/>
        <v>0</v>
      </c>
      <c r="N24" s="17">
        <f t="shared" si="9"/>
        <v>54969386.350000001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23010</v>
      </c>
      <c r="H25" s="23">
        <v>47622.080000000002</v>
      </c>
      <c r="I25" s="23">
        <v>27540</v>
      </c>
      <c r="J25" s="23">
        <v>0</v>
      </c>
      <c r="K25" s="19">
        <v>17750.23</v>
      </c>
      <c r="L25" s="23">
        <v>0</v>
      </c>
      <c r="M25" s="23">
        <v>0</v>
      </c>
      <c r="N25" s="18">
        <f>SUM(B25:M25)</f>
        <v>189361.18000000002</v>
      </c>
    </row>
    <row r="26" spans="1:14" x14ac:dyDescent="0.25">
      <c r="A26" s="27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6339513.2800000003</v>
      </c>
      <c r="H26" s="23">
        <v>8353971.7999999998</v>
      </c>
      <c r="I26" s="23">
        <v>6724527.9000000004</v>
      </c>
      <c r="J26" s="23">
        <v>8321588.3099999996</v>
      </c>
      <c r="K26" s="19">
        <v>695129.8</v>
      </c>
      <c r="L26" s="23">
        <v>0</v>
      </c>
      <c r="M26" s="23">
        <v>0</v>
      </c>
      <c r="N26" s="18">
        <f t="shared" ref="N26:N33" si="10">SUM(B26:M26)</f>
        <v>46706675.060000002</v>
      </c>
    </row>
    <row r="27" spans="1:14" x14ac:dyDescent="0.25">
      <c r="A27" s="27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367848.93</v>
      </c>
      <c r="H27" s="20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622894.13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9975</v>
      </c>
      <c r="L28" s="23">
        <v>0</v>
      </c>
      <c r="M28" s="23">
        <v>0</v>
      </c>
      <c r="N28" s="18">
        <f t="shared" si="10"/>
        <v>9975</v>
      </c>
    </row>
    <row r="29" spans="1:14" x14ac:dyDescent="0.25">
      <c r="A29" s="27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3">
        <v>0</v>
      </c>
      <c r="I29" s="20">
        <v>119770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208270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3">
        <v>49796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409200.4</v>
      </c>
    </row>
    <row r="31" spans="1:14" x14ac:dyDescent="0.25">
      <c r="A31" s="27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649332</v>
      </c>
      <c r="H31" s="23">
        <v>545177.1</v>
      </c>
      <c r="I31" s="23">
        <v>587816.9</v>
      </c>
      <c r="J31" s="23">
        <v>500000</v>
      </c>
      <c r="K31" s="19">
        <v>499887.1</v>
      </c>
      <c r="L31" s="23">
        <v>0</v>
      </c>
      <c r="M31" s="23">
        <v>0</v>
      </c>
      <c r="N31" s="18">
        <f t="shared" si="10"/>
        <v>5359737.1499999994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0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176001.11</v>
      </c>
      <c r="H33" s="23">
        <v>225990.65</v>
      </c>
      <c r="I33" s="23">
        <v>430700</v>
      </c>
      <c r="J33" s="23">
        <v>0</v>
      </c>
      <c r="K33" s="19">
        <v>119165.1</v>
      </c>
      <c r="L33" s="23">
        <v>0</v>
      </c>
      <c r="M33" s="23">
        <v>0</v>
      </c>
      <c r="N33" s="18">
        <f t="shared" si="10"/>
        <v>1463273.4300000002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324788.2</v>
      </c>
      <c r="H50" s="24">
        <f t="shared" si="17"/>
        <v>291927.10000000003</v>
      </c>
      <c r="I50" s="24">
        <f t="shared" si="17"/>
        <v>274242.99</v>
      </c>
      <c r="J50" s="24">
        <f t="shared" si="17"/>
        <v>233300</v>
      </c>
      <c r="K50" s="29">
        <f>+K51+K52+K53+K54+K55+K57+K58+K59+K56</f>
        <v>260224.99</v>
      </c>
      <c r="L50" s="24">
        <f t="shared" si="17"/>
        <v>0</v>
      </c>
      <c r="M50" s="24">
        <f t="shared" si="17"/>
        <v>0</v>
      </c>
      <c r="N50" s="24">
        <f t="shared" si="17"/>
        <v>2531276.61</v>
      </c>
    </row>
    <row r="51" spans="1:14" x14ac:dyDescent="0.25">
      <c r="A51" s="27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313573.2</v>
      </c>
      <c r="H51" s="23">
        <v>134219.01</v>
      </c>
      <c r="I51" s="23">
        <v>256999.99</v>
      </c>
      <c r="J51" s="23">
        <v>29599.97</v>
      </c>
      <c r="K51" s="19">
        <v>137999.99</v>
      </c>
      <c r="L51" s="23">
        <v>0</v>
      </c>
      <c r="M51" s="23">
        <v>0</v>
      </c>
      <c r="N51" s="18">
        <f t="shared" si="15"/>
        <v>1382675.49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42710.01</v>
      </c>
      <c r="I52" s="23">
        <v>0</v>
      </c>
      <c r="J52" s="23">
        <v>203700.03</v>
      </c>
      <c r="K52" s="19">
        <v>0</v>
      </c>
      <c r="L52" s="23">
        <v>0</v>
      </c>
      <c r="M52" s="23">
        <v>0</v>
      </c>
      <c r="N52" s="18">
        <f t="shared" si="15"/>
        <v>246410.04</v>
      </c>
    </row>
    <row r="53" spans="1:14" x14ac:dyDescent="0.25">
      <c r="A53" s="27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0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11215</v>
      </c>
      <c r="H55" s="23">
        <v>114998.08</v>
      </c>
      <c r="I55" s="20">
        <v>17243</v>
      </c>
      <c r="J55" s="20">
        <v>0</v>
      </c>
      <c r="K55" s="20">
        <v>100000</v>
      </c>
      <c r="L55" s="20">
        <v>0</v>
      </c>
      <c r="M55" s="20">
        <v>0</v>
      </c>
      <c r="N55" s="18">
        <f t="shared" si="15"/>
        <v>879966.08</v>
      </c>
    </row>
    <row r="56" spans="1:14" x14ac:dyDescent="0.25">
      <c r="A56" s="27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22225</v>
      </c>
      <c r="L56" s="20">
        <v>0</v>
      </c>
      <c r="M56" s="20">
        <v>0</v>
      </c>
      <c r="N56" s="18">
        <f t="shared" si="15"/>
        <v>22225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19603590.830000002</v>
      </c>
      <c r="H81" s="21">
        <f t="shared" si="33"/>
        <v>22383520.32</v>
      </c>
      <c r="I81" s="21">
        <f t="shared" si="33"/>
        <v>19065573.91</v>
      </c>
      <c r="J81" s="21">
        <f t="shared" si="33"/>
        <v>20036271.329999998</v>
      </c>
      <c r="K81" s="21">
        <f t="shared" si="33"/>
        <v>19259096.049999997</v>
      </c>
      <c r="L81" s="21">
        <f t="shared" si="33"/>
        <v>0</v>
      </c>
      <c r="M81" s="21">
        <f t="shared" si="33"/>
        <v>0</v>
      </c>
      <c r="N81" s="21">
        <f>+N7</f>
        <v>183615252.59000003</v>
      </c>
    </row>
    <row r="82" spans="1:14" x14ac:dyDescent="0.25">
      <c r="A82" s="40"/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2024-11-07T14:41:16Z</cp:lastPrinted>
  <dcterms:created xsi:type="dcterms:W3CDTF">2021-07-29T18:58:50Z</dcterms:created>
  <dcterms:modified xsi:type="dcterms:W3CDTF">2024-11-07T14:42:37Z</dcterms:modified>
</cp:coreProperties>
</file>