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280" windowHeight="939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/>
  <c r="E25" i="2" l="1"/>
  <c r="P10" l="1"/>
  <c r="P11"/>
  <c r="P12"/>
  <c r="P13"/>
  <c r="P14"/>
  <c r="P24" l="1"/>
  <c r="P33"/>
  <c r="P34"/>
  <c r="E79" i="3" l="1"/>
  <c r="E76"/>
  <c r="E73"/>
  <c r="E68"/>
  <c r="E65"/>
  <c r="E60"/>
  <c r="E50"/>
  <c r="E43"/>
  <c r="E34"/>
  <c r="E24"/>
  <c r="E14"/>
  <c r="E8"/>
  <c r="E72" l="1"/>
  <c r="E8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D80" i="1"/>
  <c r="D77"/>
  <c r="D74"/>
  <c r="D73" s="1"/>
  <c r="D69"/>
  <c r="D66"/>
  <c r="D61"/>
  <c r="D51"/>
  <c r="D25"/>
  <c r="D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C15" i="1"/>
  <c r="D9"/>
  <c r="C9"/>
  <c r="P16" i="2"/>
  <c r="P17"/>
  <c r="P18"/>
  <c r="P19"/>
  <c r="P20"/>
  <c r="P21"/>
  <c r="P22"/>
  <c r="P23"/>
  <c r="P26"/>
  <c r="P27"/>
  <c r="P28"/>
  <c r="P29"/>
  <c r="P30"/>
  <c r="P31"/>
  <c r="P32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71"/>
  <c r="P72"/>
  <c r="P75"/>
  <c r="P76"/>
  <c r="P78"/>
  <c r="P79"/>
  <c r="P81"/>
  <c r="P80" s="1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15"/>
  <c r="D77"/>
  <c r="D74"/>
  <c r="D69"/>
  <c r="D66"/>
  <c r="D61"/>
  <c r="D51"/>
  <c r="D44"/>
  <c r="D35"/>
  <c r="D25"/>
  <c r="D15"/>
  <c r="D9"/>
  <c r="C9"/>
  <c r="P69" l="1"/>
  <c r="P9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D8" i="1"/>
  <c r="C80"/>
  <c r="C77"/>
  <c r="C74"/>
  <c r="C73" s="1"/>
  <c r="C69"/>
  <c r="C66"/>
  <c r="C61"/>
  <c r="C51"/>
  <c r="C25"/>
  <c r="C8" l="1"/>
  <c r="C82" s="1"/>
  <c r="D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<sst xmlns="http://schemas.openxmlformats.org/spreadsheetml/2006/main" count="286" uniqueCount="111">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</sst>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1"/>
  <sheetViews>
    <sheetView showGridLines="0" view="pageBreakPreview" zoomScaleSheetLayoutView="100" workbookViewId="0">
      <selection activeCell="B53" sqref="B53"/>
    </sheetView>
  </sheetViews>
  <sheetFormatPr baseColWidth="10" defaultColWidth="11.42578125" defaultRowHeight="1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>
      <c r="B3" s="45">
        <v>2024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>
      <c r="B6" s="48" t="s">
        <v>66</v>
      </c>
      <c r="C6" s="49" t="s">
        <v>94</v>
      </c>
      <c r="D6" s="49" t="s">
        <v>93</v>
      </c>
    </row>
    <row r="7" spans="2:14" ht="28.15" customHeight="1">
      <c r="B7" s="48"/>
      <c r="C7" s="50"/>
      <c r="D7" s="50"/>
    </row>
    <row r="8" spans="2:14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>
      <c r="B10" s="3" t="s">
        <v>2</v>
      </c>
      <c r="C10" s="13">
        <v>100994000</v>
      </c>
      <c r="D10" s="13">
        <v>0</v>
      </c>
    </row>
    <row r="11" spans="2:14">
      <c r="B11" s="3" t="s">
        <v>3</v>
      </c>
      <c r="C11" s="13">
        <v>18066200</v>
      </c>
      <c r="D11" s="13">
        <v>0</v>
      </c>
    </row>
    <row r="12" spans="2:14">
      <c r="B12" s="3" t="s">
        <v>4</v>
      </c>
      <c r="C12" s="13">
        <v>420000</v>
      </c>
      <c r="D12" s="13">
        <v>0</v>
      </c>
    </row>
    <row r="13" spans="2:14">
      <c r="B13" s="3" t="s">
        <v>5</v>
      </c>
      <c r="C13" s="13">
        <v>0</v>
      </c>
      <c r="D13" s="13">
        <v>0</v>
      </c>
    </row>
    <row r="14" spans="2:14">
      <c r="B14" s="3" t="s">
        <v>6</v>
      </c>
      <c r="C14" s="13">
        <v>12555000</v>
      </c>
      <c r="D14" s="13">
        <v>0</v>
      </c>
    </row>
    <row r="15" spans="2:14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>
      <c r="B16" s="3" t="s">
        <v>8</v>
      </c>
      <c r="C16" s="13">
        <v>6440000</v>
      </c>
      <c r="D16" s="13">
        <v>0</v>
      </c>
    </row>
    <row r="17" spans="2:4">
      <c r="B17" s="3" t="s">
        <v>9</v>
      </c>
      <c r="C17" s="13">
        <v>2501410</v>
      </c>
      <c r="D17" s="13">
        <v>0</v>
      </c>
    </row>
    <row r="18" spans="2:4">
      <c r="B18" s="3" t="s">
        <v>10</v>
      </c>
      <c r="C18" s="13">
        <v>2900000</v>
      </c>
      <c r="D18" s="13">
        <v>0</v>
      </c>
    </row>
    <row r="19" spans="2:4">
      <c r="B19" s="3" t="s">
        <v>11</v>
      </c>
      <c r="C19" s="13">
        <v>0</v>
      </c>
      <c r="D19" s="13">
        <v>0</v>
      </c>
    </row>
    <row r="20" spans="2:4">
      <c r="B20" s="3" t="s">
        <v>12</v>
      </c>
      <c r="C20" s="13">
        <v>5784000</v>
      </c>
      <c r="D20" s="13">
        <v>0</v>
      </c>
    </row>
    <row r="21" spans="2:4">
      <c r="B21" s="3" t="s">
        <v>13</v>
      </c>
      <c r="C21" s="13">
        <v>1720000</v>
      </c>
      <c r="D21" s="13">
        <v>0</v>
      </c>
    </row>
    <row r="22" spans="2:4">
      <c r="B22" s="3" t="s">
        <v>14</v>
      </c>
      <c r="C22" s="13">
        <v>4140000</v>
      </c>
      <c r="D22" s="13">
        <v>0</v>
      </c>
    </row>
    <row r="23" spans="2:4">
      <c r="B23" s="3" t="s">
        <v>15</v>
      </c>
      <c r="C23" s="13">
        <v>12955000</v>
      </c>
      <c r="D23" s="13">
        <v>0</v>
      </c>
    </row>
    <row r="24" spans="2:4">
      <c r="B24" s="3" t="s">
        <v>16</v>
      </c>
      <c r="C24" s="13">
        <v>3815000</v>
      </c>
      <c r="D24" s="13">
        <v>0</v>
      </c>
    </row>
    <row r="25" spans="2:4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>
      <c r="B26" s="3" t="s">
        <v>18</v>
      </c>
      <c r="C26" s="13">
        <v>350000</v>
      </c>
      <c r="D26" s="13">
        <v>0</v>
      </c>
    </row>
    <row r="27" spans="2:4">
      <c r="B27" s="3" t="s">
        <v>19</v>
      </c>
      <c r="C27" s="13">
        <v>45716716</v>
      </c>
      <c r="D27" s="13">
        <v>0</v>
      </c>
    </row>
    <row r="28" spans="2:4">
      <c r="B28" s="3" t="s">
        <v>20</v>
      </c>
      <c r="C28" s="13">
        <v>771100</v>
      </c>
      <c r="D28" s="13">
        <v>0</v>
      </c>
    </row>
    <row r="29" spans="2:4">
      <c r="B29" s="3" t="s">
        <v>21</v>
      </c>
      <c r="C29" s="13">
        <v>10000</v>
      </c>
      <c r="D29" s="13">
        <v>0</v>
      </c>
    </row>
    <row r="30" spans="2:4">
      <c r="B30" s="3" t="s">
        <v>22</v>
      </c>
      <c r="C30" s="13">
        <v>323300</v>
      </c>
      <c r="D30" s="13">
        <v>0</v>
      </c>
    </row>
    <row r="31" spans="2:4">
      <c r="B31" s="3" t="s">
        <v>23</v>
      </c>
      <c r="C31" s="13">
        <v>950497</v>
      </c>
      <c r="D31" s="13">
        <v>0</v>
      </c>
    </row>
    <row r="32" spans="2:4">
      <c r="B32" s="3" t="s">
        <v>24</v>
      </c>
      <c r="C32" s="13">
        <v>6405000</v>
      </c>
      <c r="D32" s="13">
        <v>0</v>
      </c>
    </row>
    <row r="33" spans="2:4">
      <c r="B33" s="3" t="s">
        <v>25</v>
      </c>
      <c r="C33" s="13">
        <v>0</v>
      </c>
      <c r="D33" s="13">
        <v>0</v>
      </c>
    </row>
    <row r="34" spans="2:4">
      <c r="B34" s="3" t="s">
        <v>26</v>
      </c>
      <c r="C34" s="13">
        <v>2340682</v>
      </c>
      <c r="D34" s="13">
        <v>0</v>
      </c>
    </row>
    <row r="35" spans="2:4">
      <c r="B35" s="2" t="s">
        <v>27</v>
      </c>
      <c r="C35" s="12">
        <v>0</v>
      </c>
      <c r="D35" s="12">
        <v>0</v>
      </c>
    </row>
    <row r="36" spans="2:4">
      <c r="B36" s="3" t="s">
        <v>28</v>
      </c>
      <c r="C36" s="13">
        <v>0</v>
      </c>
      <c r="D36" s="13">
        <v>0</v>
      </c>
    </row>
    <row r="37" spans="2:4">
      <c r="B37" s="3" t="s">
        <v>29</v>
      </c>
      <c r="C37" s="13">
        <v>0</v>
      </c>
      <c r="D37" s="13">
        <v>0</v>
      </c>
    </row>
    <row r="38" spans="2:4">
      <c r="B38" s="3" t="s">
        <v>30</v>
      </c>
      <c r="C38" s="13">
        <v>0</v>
      </c>
      <c r="D38" s="13">
        <v>0</v>
      </c>
    </row>
    <row r="39" spans="2:4">
      <c r="B39" s="3" t="s">
        <v>31</v>
      </c>
      <c r="C39" s="13">
        <v>0</v>
      </c>
      <c r="D39" s="13">
        <v>0</v>
      </c>
    </row>
    <row r="40" spans="2:4">
      <c r="B40" s="3" t="s">
        <v>32</v>
      </c>
      <c r="C40" s="13">
        <v>0</v>
      </c>
      <c r="D40" s="13">
        <v>0</v>
      </c>
    </row>
    <row r="41" spans="2:4">
      <c r="B41" s="3" t="s">
        <v>33</v>
      </c>
      <c r="C41" s="13">
        <v>0</v>
      </c>
      <c r="D41" s="13">
        <v>0</v>
      </c>
    </row>
    <row r="42" spans="2:4">
      <c r="B42" s="3" t="s">
        <v>34</v>
      </c>
      <c r="C42" s="13">
        <v>0</v>
      </c>
      <c r="D42" s="13">
        <v>0</v>
      </c>
    </row>
    <row r="43" spans="2:4">
      <c r="B43" s="3" t="s">
        <v>35</v>
      </c>
      <c r="C43" s="13">
        <v>0</v>
      </c>
      <c r="D43" s="13">
        <v>0</v>
      </c>
    </row>
    <row r="44" spans="2:4">
      <c r="B44" s="2" t="s">
        <v>36</v>
      </c>
      <c r="C44" s="12">
        <v>0</v>
      </c>
      <c r="D44" s="12">
        <v>0</v>
      </c>
    </row>
    <row r="45" spans="2:4">
      <c r="B45" s="3" t="s">
        <v>37</v>
      </c>
      <c r="C45" s="13">
        <v>0</v>
      </c>
      <c r="D45" s="13">
        <v>0</v>
      </c>
    </row>
    <row r="46" spans="2:4">
      <c r="B46" s="3" t="s">
        <v>38</v>
      </c>
      <c r="C46" s="13">
        <v>0</v>
      </c>
      <c r="D46" s="13">
        <v>0</v>
      </c>
    </row>
    <row r="47" spans="2:4">
      <c r="B47" s="3" t="s">
        <v>39</v>
      </c>
      <c r="C47" s="13">
        <v>0</v>
      </c>
      <c r="D47" s="13">
        <v>0</v>
      </c>
    </row>
    <row r="48" spans="2:4">
      <c r="B48" s="3" t="s">
        <v>40</v>
      </c>
      <c r="C48" s="13">
        <v>0</v>
      </c>
      <c r="D48" s="13">
        <v>0</v>
      </c>
    </row>
    <row r="49" spans="2:4">
      <c r="B49" s="3" t="s">
        <v>41</v>
      </c>
      <c r="C49" s="13">
        <v>0</v>
      </c>
      <c r="D49" s="13">
        <v>0</v>
      </c>
    </row>
    <row r="50" spans="2:4">
      <c r="B50" s="3" t="s">
        <v>42</v>
      </c>
      <c r="C50" s="13">
        <v>0</v>
      </c>
      <c r="D50" s="13">
        <v>0</v>
      </c>
    </row>
    <row r="51" spans="2:4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>
      <c r="B52" s="3" t="s">
        <v>44</v>
      </c>
      <c r="C52" s="13">
        <v>1385000</v>
      </c>
      <c r="D52" s="13">
        <v>0</v>
      </c>
    </row>
    <row r="53" spans="2:4">
      <c r="B53" s="3" t="s">
        <v>45</v>
      </c>
      <c r="C53" s="13">
        <v>275000</v>
      </c>
      <c r="D53" s="13">
        <v>0</v>
      </c>
    </row>
    <row r="54" spans="2:4">
      <c r="B54" s="3" t="s">
        <v>46</v>
      </c>
      <c r="C54" s="13">
        <v>0</v>
      </c>
      <c r="D54" s="13">
        <v>0</v>
      </c>
    </row>
    <row r="55" spans="2:4">
      <c r="B55" s="3" t="s">
        <v>47</v>
      </c>
      <c r="C55" s="13">
        <v>2500000</v>
      </c>
      <c r="D55" s="13">
        <v>0</v>
      </c>
    </row>
    <row r="56" spans="2:4">
      <c r="B56" s="3" t="s">
        <v>48</v>
      </c>
      <c r="C56" s="13">
        <v>1060000</v>
      </c>
      <c r="D56" s="13">
        <v>0</v>
      </c>
    </row>
    <row r="57" spans="2:4">
      <c r="B57" s="3" t="s">
        <v>49</v>
      </c>
      <c r="C57" s="13">
        <v>100000</v>
      </c>
      <c r="D57" s="13">
        <v>0</v>
      </c>
    </row>
    <row r="58" spans="2:4">
      <c r="B58" s="3" t="s">
        <v>50</v>
      </c>
      <c r="C58" s="13">
        <v>0</v>
      </c>
      <c r="D58" s="13">
        <v>0</v>
      </c>
    </row>
    <row r="59" spans="2:4">
      <c r="B59" s="3" t="s">
        <v>51</v>
      </c>
      <c r="C59" s="13">
        <v>0</v>
      </c>
      <c r="D59" s="13">
        <v>0</v>
      </c>
    </row>
    <row r="60" spans="2:4">
      <c r="B60" s="3" t="s">
        <v>52</v>
      </c>
      <c r="C60" s="13">
        <v>0</v>
      </c>
      <c r="D60" s="13">
        <v>0</v>
      </c>
    </row>
    <row r="61" spans="2:4">
      <c r="B61" s="2" t="s">
        <v>53</v>
      </c>
      <c r="C61" s="12">
        <f>C62+C63+C64+C65</f>
        <v>0</v>
      </c>
      <c r="D61" s="12">
        <f>D62+D63+D64+D65</f>
        <v>0</v>
      </c>
    </row>
    <row r="62" spans="2:4">
      <c r="B62" s="3" t="s">
        <v>54</v>
      </c>
      <c r="C62" s="13">
        <v>0</v>
      </c>
      <c r="D62" s="13">
        <v>0</v>
      </c>
    </row>
    <row r="63" spans="2:4">
      <c r="B63" s="3" t="s">
        <v>55</v>
      </c>
      <c r="C63" s="13">
        <v>0</v>
      </c>
      <c r="D63" s="13">
        <v>0</v>
      </c>
    </row>
    <row r="64" spans="2:4">
      <c r="B64" s="3" t="s">
        <v>56</v>
      </c>
      <c r="C64" s="13">
        <v>0</v>
      </c>
      <c r="D64" s="13">
        <v>0</v>
      </c>
    </row>
    <row r="65" spans="2:4">
      <c r="B65" s="3" t="s">
        <v>57</v>
      </c>
      <c r="C65" s="13">
        <v>0</v>
      </c>
      <c r="D65" s="13">
        <v>0</v>
      </c>
    </row>
    <row r="66" spans="2:4">
      <c r="B66" s="2" t="s">
        <v>58</v>
      </c>
      <c r="C66" s="12">
        <f>C67+C68</f>
        <v>0</v>
      </c>
      <c r="D66" s="12">
        <f>D67+D68</f>
        <v>0</v>
      </c>
    </row>
    <row r="67" spans="2:4">
      <c r="B67" s="3" t="s">
        <v>59</v>
      </c>
      <c r="C67" s="13">
        <v>0</v>
      </c>
      <c r="D67" s="13">
        <v>0</v>
      </c>
    </row>
    <row r="68" spans="2:4">
      <c r="B68" s="3" t="s">
        <v>60</v>
      </c>
      <c r="C68" s="13">
        <v>0</v>
      </c>
      <c r="D68" s="13">
        <v>0</v>
      </c>
    </row>
    <row r="69" spans="2:4">
      <c r="B69" s="2" t="s">
        <v>61</v>
      </c>
      <c r="C69" s="12">
        <f>C70+C71+C72</f>
        <v>0</v>
      </c>
      <c r="D69" s="12">
        <f>D70+D71+D72</f>
        <v>0</v>
      </c>
    </row>
    <row r="70" spans="2:4">
      <c r="B70" s="3" t="s">
        <v>62</v>
      </c>
      <c r="C70" s="13">
        <v>0</v>
      </c>
      <c r="D70" s="13">
        <v>0</v>
      </c>
    </row>
    <row r="71" spans="2:4">
      <c r="B71" s="3" t="s">
        <v>63</v>
      </c>
      <c r="C71" s="13">
        <v>0</v>
      </c>
      <c r="D71" s="13">
        <v>0</v>
      </c>
    </row>
    <row r="72" spans="2:4">
      <c r="B72" s="3" t="s">
        <v>64</v>
      </c>
      <c r="C72" s="13">
        <v>0</v>
      </c>
      <c r="D72" s="13">
        <v>0</v>
      </c>
    </row>
    <row r="73" spans="2:4">
      <c r="B73" s="1" t="s">
        <v>67</v>
      </c>
      <c r="C73" s="11">
        <f>C74</f>
        <v>0</v>
      </c>
      <c r="D73" s="11">
        <f>D74</f>
        <v>0</v>
      </c>
    </row>
    <row r="74" spans="2:4">
      <c r="B74" s="2" t="s">
        <v>68</v>
      </c>
      <c r="C74" s="12">
        <f>C75+C76</f>
        <v>0</v>
      </c>
      <c r="D74" s="12">
        <f>D75+D76</f>
        <v>0</v>
      </c>
    </row>
    <row r="75" spans="2:4">
      <c r="B75" s="3" t="s">
        <v>69</v>
      </c>
      <c r="C75" s="13">
        <v>0</v>
      </c>
      <c r="D75" s="13">
        <v>0</v>
      </c>
    </row>
    <row r="76" spans="2:4">
      <c r="B76" s="3" t="s">
        <v>70</v>
      </c>
      <c r="C76" s="13">
        <v>0</v>
      </c>
      <c r="D76" s="13">
        <v>0</v>
      </c>
    </row>
    <row r="77" spans="2:4">
      <c r="B77" s="2" t="s">
        <v>71</v>
      </c>
      <c r="C77" s="12">
        <f>C78+C79</f>
        <v>0</v>
      </c>
      <c r="D77" s="12">
        <f>D78+D79</f>
        <v>0</v>
      </c>
    </row>
    <row r="78" spans="2:4">
      <c r="B78" s="3" t="s">
        <v>72</v>
      </c>
      <c r="C78" s="13">
        <v>0</v>
      </c>
      <c r="D78" s="13">
        <v>0</v>
      </c>
    </row>
    <row r="79" spans="2:4">
      <c r="B79" s="3" t="s">
        <v>73</v>
      </c>
      <c r="C79" s="13">
        <v>0</v>
      </c>
      <c r="D79" s="13">
        <v>0</v>
      </c>
    </row>
    <row r="80" spans="2:4">
      <c r="B80" s="2" t="s">
        <v>74</v>
      </c>
      <c r="C80" s="12">
        <f>C81</f>
        <v>0</v>
      </c>
      <c r="D80" s="12">
        <f>D81</f>
        <v>0</v>
      </c>
    </row>
    <row r="81" spans="2:4">
      <c r="B81" s="3" t="s">
        <v>75</v>
      </c>
      <c r="C81" s="13">
        <v>0</v>
      </c>
      <c r="D81" s="13">
        <v>0</v>
      </c>
    </row>
    <row r="82" spans="2:4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>
      <c r="B83" s="44"/>
    </row>
    <row r="84" spans="2:4" ht="26.25" customHeight="1" thickBot="1">
      <c r="B84" s="9" t="s">
        <v>95</v>
      </c>
    </row>
    <row r="85" spans="2:4" ht="33.75" customHeight="1" thickBot="1">
      <c r="B85" s="7" t="s">
        <v>96</v>
      </c>
    </row>
    <row r="86" spans="2:4" ht="60.75" thickBot="1">
      <c r="B86" s="8" t="s">
        <v>97</v>
      </c>
    </row>
    <row r="87" spans="2:4">
      <c r="B87" s="38"/>
    </row>
    <row r="89" spans="2:4">
      <c r="B89" t="s">
        <v>102</v>
      </c>
      <c r="C89" t="s">
        <v>104</v>
      </c>
    </row>
    <row r="90" spans="2:4">
      <c r="B90" s="31" t="s">
        <v>107</v>
      </c>
      <c r="C90" t="s">
        <v>105</v>
      </c>
    </row>
    <row r="91" spans="2:4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view="pageBreakPreview" topLeftCell="D1" zoomScaleSheetLayoutView="100" workbookViewId="0">
      <selection activeCell="A83" sqref="A1:P83"/>
    </sheetView>
  </sheetViews>
  <sheetFormatPr baseColWidth="10" defaultColWidth="11.42578125" defaultRowHeight="1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>
      <c r="A3" s="63">
        <v>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29216989.479999997</v>
      </c>
      <c r="G8" s="18">
        <f>+G9+G15+G25+G35+G35+G44+G51+G61+G66+G69+G73</f>
        <v>19163071.560000002</v>
      </c>
      <c r="H8" s="18">
        <f>+H9+H15+H25+H35+H44+H44+H51+H61+H66+H69+H73</f>
        <v>14494638.659999998</v>
      </c>
      <c r="I8" s="18">
        <f>+I9+I15+I25+I35+I44+I51+I61+I66+I69+I73</f>
        <v>19603590.830000002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102870790.97999999</v>
      </c>
    </row>
    <row r="9" spans="1:17">
      <c r="A9" s="27" t="s">
        <v>1</v>
      </c>
      <c r="B9" s="35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8086723.4500000002</v>
      </c>
      <c r="G9" s="17">
        <f t="shared" si="1"/>
        <v>14621190.48</v>
      </c>
      <c r="H9" s="17">
        <f t="shared" si="1"/>
        <v>8843928.7799999993</v>
      </c>
      <c r="I9" s="17">
        <f t="shared" si="1"/>
        <v>8550451.5500000007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56294206.829999998</v>
      </c>
    </row>
    <row r="10" spans="1:17">
      <c r="A10" s="28" t="s">
        <v>2</v>
      </c>
      <c r="B10" s="36">
        <v>100994000</v>
      </c>
      <c r="C10" s="36">
        <v>0</v>
      </c>
      <c r="D10" s="23">
        <v>6834340.0800000001</v>
      </c>
      <c r="E10" s="23">
        <v>6829340.0800000001</v>
      </c>
      <c r="F10" s="23">
        <v>6823416.75</v>
      </c>
      <c r="G10" s="23">
        <v>7331416.1299999999</v>
      </c>
      <c r="H10" s="23">
        <v>7265694.9299999997</v>
      </c>
      <c r="I10" s="23">
        <v>7297173.4000000004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42381381.369999997</v>
      </c>
      <c r="Q10" s="13"/>
    </row>
    <row r="11" spans="1:17">
      <c r="A11" s="28" t="s">
        <v>3</v>
      </c>
      <c r="B11" s="36">
        <v>18066200</v>
      </c>
      <c r="C11" s="36">
        <v>0</v>
      </c>
      <c r="D11" s="23">
        <v>223500</v>
      </c>
      <c r="E11" s="23">
        <v>223500</v>
      </c>
      <c r="F11" s="23">
        <v>223500</v>
      </c>
      <c r="G11" s="23">
        <v>6255248.7000000002</v>
      </c>
      <c r="H11" s="23">
        <v>537377.38</v>
      </c>
      <c r="I11" s="23">
        <v>213000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7676126.0800000001</v>
      </c>
    </row>
    <row r="12" spans="1:17">
      <c r="A12" s="28" t="s">
        <v>4</v>
      </c>
      <c r="B12" s="36">
        <v>420000</v>
      </c>
      <c r="C12" s="36">
        <v>0</v>
      </c>
      <c r="D12" s="20">
        <v>0</v>
      </c>
      <c r="E12" s="23">
        <v>0</v>
      </c>
      <c r="F12" s="23">
        <v>0</v>
      </c>
      <c r="G12" s="20">
        <v>0</v>
      </c>
      <c r="H12" s="20">
        <v>0</v>
      </c>
      <c r="I12" s="23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12555000</v>
      </c>
      <c r="C14" s="36">
        <v>0</v>
      </c>
      <c r="D14" s="23">
        <v>1040517.06</v>
      </c>
      <c r="E14" s="20">
        <v>1040715.35</v>
      </c>
      <c r="F14" s="20">
        <v>1039806.7</v>
      </c>
      <c r="G14" s="23">
        <v>1034525.65</v>
      </c>
      <c r="H14" s="23">
        <v>1040856.47</v>
      </c>
      <c r="I14" s="20">
        <v>1040278.15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6236699.3800000008</v>
      </c>
    </row>
    <row r="15" spans="1:17">
      <c r="A15" s="27" t="s">
        <v>7</v>
      </c>
      <c r="B15" s="35">
        <f>B16+B17+B18+B19+B21+B20+B22+B23+B24</f>
        <v>40255410</v>
      </c>
      <c r="C15" s="35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5177179.93</v>
      </c>
      <c r="G15" s="17">
        <f t="shared" si="4"/>
        <v>3681062.0300000003</v>
      </c>
      <c r="H15" s="17">
        <f t="shared" si="4"/>
        <v>2584144.11</v>
      </c>
      <c r="I15" s="17">
        <f t="shared" si="4"/>
        <v>3172645.76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17412024.239999998</v>
      </c>
    </row>
    <row r="16" spans="1:17">
      <c r="A16" s="28" t="s">
        <v>8</v>
      </c>
      <c r="B16" s="36">
        <v>6440000</v>
      </c>
      <c r="C16" s="36">
        <v>0</v>
      </c>
      <c r="D16" s="23">
        <v>520012.36</v>
      </c>
      <c r="E16" s="23">
        <v>375258.66</v>
      </c>
      <c r="F16" s="23">
        <v>313547.69</v>
      </c>
      <c r="G16" s="23">
        <v>710277.52</v>
      </c>
      <c r="H16" s="23">
        <v>505467.92</v>
      </c>
      <c r="I16" s="23">
        <v>544031.34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2968595.4899999998</v>
      </c>
    </row>
    <row r="17" spans="1:16">
      <c r="A17" s="28" t="s">
        <v>9</v>
      </c>
      <c r="B17" s="36">
        <v>2501410</v>
      </c>
      <c r="C17" s="36">
        <v>0</v>
      </c>
      <c r="D17" s="23">
        <v>0</v>
      </c>
      <c r="E17" s="23">
        <v>0</v>
      </c>
      <c r="F17" s="23">
        <v>130000</v>
      </c>
      <c r="G17" s="23">
        <v>20000</v>
      </c>
      <c r="H17" s="23">
        <v>174997.4</v>
      </c>
      <c r="I17" s="23">
        <v>139999.99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464997.39</v>
      </c>
    </row>
    <row r="18" spans="1:16">
      <c r="A18" s="28" t="s">
        <v>10</v>
      </c>
      <c r="B18" s="36">
        <v>2900000</v>
      </c>
      <c r="C18" s="36">
        <v>0</v>
      </c>
      <c r="D18" s="20">
        <v>241050</v>
      </c>
      <c r="E18" s="23">
        <v>241900</v>
      </c>
      <c r="F18" s="23">
        <v>241500</v>
      </c>
      <c r="G18" s="20">
        <v>241850</v>
      </c>
      <c r="H18" s="20">
        <v>241200</v>
      </c>
      <c r="I18" s="23">
        <v>241750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1449250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5784000</v>
      </c>
      <c r="C20" s="36">
        <v>0</v>
      </c>
      <c r="D20" s="23">
        <v>374253.53</v>
      </c>
      <c r="E20" s="20">
        <v>465620.33</v>
      </c>
      <c r="F20" s="20">
        <v>612386.93000000005</v>
      </c>
      <c r="G20" s="23">
        <v>381686.93</v>
      </c>
      <c r="H20" s="23">
        <v>373433.39</v>
      </c>
      <c r="I20" s="20">
        <v>542940.43999999994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2750321.55</v>
      </c>
    </row>
    <row r="21" spans="1:16">
      <c r="A21" s="28" t="s">
        <v>13</v>
      </c>
      <c r="B21" s="36">
        <v>1720000</v>
      </c>
      <c r="C21" s="36">
        <v>0</v>
      </c>
      <c r="D21" s="23">
        <v>52444.84</v>
      </c>
      <c r="E21" s="23">
        <v>503052.69</v>
      </c>
      <c r="F21" s="23">
        <v>64913.54</v>
      </c>
      <c r="G21" s="23">
        <v>370193.58</v>
      </c>
      <c r="H21" s="23">
        <v>0</v>
      </c>
      <c r="I21" s="23">
        <v>0</v>
      </c>
      <c r="J21" s="25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990604.65000000014</v>
      </c>
    </row>
    <row r="22" spans="1:16">
      <c r="A22" s="28" t="s">
        <v>14</v>
      </c>
      <c r="B22" s="36">
        <v>4140000</v>
      </c>
      <c r="C22" s="36">
        <v>0</v>
      </c>
      <c r="D22" s="23">
        <v>0</v>
      </c>
      <c r="E22" s="23">
        <v>0</v>
      </c>
      <c r="F22" s="23">
        <v>928848.8</v>
      </c>
      <c r="G22" s="23">
        <v>1749054</v>
      </c>
      <c r="H22" s="23">
        <v>170000</v>
      </c>
      <c r="I22" s="23">
        <v>0</v>
      </c>
      <c r="J22" s="25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2847902.8</v>
      </c>
    </row>
    <row r="23" spans="1:16">
      <c r="A23" s="28" t="s">
        <v>15</v>
      </c>
      <c r="B23" s="36">
        <v>12955000</v>
      </c>
      <c r="C23" s="36">
        <v>0</v>
      </c>
      <c r="D23" s="20">
        <v>0</v>
      </c>
      <c r="E23" s="23">
        <v>0</v>
      </c>
      <c r="F23" s="23">
        <v>2273039.98</v>
      </c>
      <c r="G23" s="20">
        <v>208000</v>
      </c>
      <c r="H23" s="20">
        <v>926292.4</v>
      </c>
      <c r="I23" s="23">
        <v>1328999.99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4736332.37</v>
      </c>
    </row>
    <row r="24" spans="1:16">
      <c r="A24" s="28" t="s">
        <v>16</v>
      </c>
      <c r="B24" s="36">
        <v>3815000</v>
      </c>
      <c r="C24" s="36">
        <v>0</v>
      </c>
      <c r="D24" s="23">
        <v>23400</v>
      </c>
      <c r="E24" s="23">
        <v>0</v>
      </c>
      <c r="F24" s="23">
        <v>612942.99</v>
      </c>
      <c r="G24" s="23">
        <v>0</v>
      </c>
      <c r="H24" s="23">
        <v>192753</v>
      </c>
      <c r="I24" s="23">
        <v>374924</v>
      </c>
      <c r="J24" s="25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1204019.99</v>
      </c>
    </row>
    <row r="25" spans="1:16">
      <c r="A25" s="27" t="s">
        <v>17</v>
      </c>
      <c r="B25" s="35">
        <f>B26+B27+B28+B29+B30+B31+B32+B33+B34</f>
        <v>56867295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15831546.1</v>
      </c>
      <c r="G25" s="17">
        <f t="shared" si="6"/>
        <v>860819.05</v>
      </c>
      <c r="H25" s="17">
        <f t="shared" si="6"/>
        <v>2237798.37</v>
      </c>
      <c r="I25" s="17">
        <f t="shared" si="6"/>
        <v>7555705.3200000003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27692978.379999999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32078.71</v>
      </c>
      <c r="G26" s="23">
        <v>28860</v>
      </c>
      <c r="H26" s="23">
        <v>12500.16</v>
      </c>
      <c r="I26" s="23">
        <v>23010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96448.87</v>
      </c>
    </row>
    <row r="27" spans="1:16">
      <c r="A27" s="28" t="s">
        <v>19</v>
      </c>
      <c r="B27" s="36">
        <v>45716716</v>
      </c>
      <c r="C27" s="36">
        <v>0</v>
      </c>
      <c r="D27" s="23">
        <v>0</v>
      </c>
      <c r="E27" s="23">
        <v>0</v>
      </c>
      <c r="F27" s="23">
        <v>14638462.27</v>
      </c>
      <c r="G27" s="23">
        <v>143446.70000000001</v>
      </c>
      <c r="H27" s="23">
        <v>1490035</v>
      </c>
      <c r="I27" s="23">
        <v>6339513.2800000003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22611457.25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3">
        <v>0</v>
      </c>
      <c r="F28" s="23">
        <v>255045.2</v>
      </c>
      <c r="G28" s="20">
        <v>0</v>
      </c>
      <c r="H28" s="20">
        <v>0</v>
      </c>
      <c r="I28" s="23">
        <v>367848.93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622894.13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323300</v>
      </c>
      <c r="C30" s="36">
        <v>0</v>
      </c>
      <c r="D30" s="23">
        <v>0</v>
      </c>
      <c r="E30" s="20">
        <v>88500</v>
      </c>
      <c r="F30" s="20">
        <v>0</v>
      </c>
      <c r="G30" s="23">
        <v>0</v>
      </c>
      <c r="H30" s="23">
        <v>0</v>
      </c>
      <c r="I30" s="20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88500</v>
      </c>
    </row>
    <row r="31" spans="1:16">
      <c r="A31" s="28" t="s">
        <v>23</v>
      </c>
      <c r="B31" s="36">
        <v>950497</v>
      </c>
      <c r="C31" s="36">
        <v>0</v>
      </c>
      <c r="D31" s="23">
        <v>0</v>
      </c>
      <c r="E31" s="23">
        <v>0</v>
      </c>
      <c r="F31" s="23">
        <v>359404.4</v>
      </c>
      <c r="G31" s="23">
        <v>0</v>
      </c>
      <c r="H31" s="23">
        <v>0</v>
      </c>
      <c r="I31" s="23">
        <v>0</v>
      </c>
      <c r="J31" s="25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359404.4</v>
      </c>
    </row>
    <row r="32" spans="1:16">
      <c r="A32" s="28" t="s">
        <v>24</v>
      </c>
      <c r="B32" s="36">
        <v>6405000</v>
      </c>
      <c r="C32" s="36">
        <v>0</v>
      </c>
      <c r="D32" s="23">
        <v>0</v>
      </c>
      <c r="E32" s="23">
        <v>1068000</v>
      </c>
      <c r="F32" s="23">
        <v>432000</v>
      </c>
      <c r="G32" s="23">
        <v>499887.6</v>
      </c>
      <c r="H32" s="23">
        <v>577636.44999999995</v>
      </c>
      <c r="I32" s="23">
        <v>649332</v>
      </c>
      <c r="J32" s="25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3226856.05</v>
      </c>
    </row>
    <row r="33" spans="1:16">
      <c r="A33" s="28" t="s">
        <v>25</v>
      </c>
      <c r="B33" s="36">
        <v>0</v>
      </c>
      <c r="C33" s="36">
        <v>0</v>
      </c>
      <c r="D33" s="20">
        <v>0</v>
      </c>
      <c r="E33" s="23">
        <v>0</v>
      </c>
      <c r="F33" s="23">
        <v>0</v>
      </c>
      <c r="G33" s="20">
        <v>0</v>
      </c>
      <c r="H33" s="20">
        <v>0</v>
      </c>
      <c r="I33" s="23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>
      <c r="A34" s="28" t="s">
        <v>26</v>
      </c>
      <c r="B34" s="36">
        <v>2340682</v>
      </c>
      <c r="C34" s="36">
        <v>0</v>
      </c>
      <c r="D34" s="23">
        <v>0</v>
      </c>
      <c r="E34" s="23">
        <v>50609.54</v>
      </c>
      <c r="F34" s="23">
        <v>114555.52</v>
      </c>
      <c r="G34" s="23">
        <v>188624.75</v>
      </c>
      <c r="H34" s="23">
        <v>157626.76</v>
      </c>
      <c r="I34" s="23">
        <v>176001.11</v>
      </c>
      <c r="J34" s="25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687417.67999999993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5320000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121540</v>
      </c>
      <c r="G51" s="24">
        <f t="shared" si="12"/>
        <v>0</v>
      </c>
      <c r="H51" s="24">
        <f t="shared" si="12"/>
        <v>828767.4</v>
      </c>
      <c r="I51" s="24">
        <f t="shared" si="12"/>
        <v>324788.2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1471581.53</v>
      </c>
    </row>
    <row r="52" spans="1:16">
      <c r="A52" s="28" t="s">
        <v>44</v>
      </c>
      <c r="B52" s="36">
        <v>1385000</v>
      </c>
      <c r="C52" s="36">
        <v>0</v>
      </c>
      <c r="D52" s="23">
        <v>0</v>
      </c>
      <c r="E52" s="23">
        <v>196485.93</v>
      </c>
      <c r="F52" s="23">
        <v>121540</v>
      </c>
      <c r="G52" s="23">
        <v>0</v>
      </c>
      <c r="H52" s="23">
        <v>192257.4</v>
      </c>
      <c r="I52" s="23">
        <v>313573.2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823856.53</v>
      </c>
    </row>
    <row r="53" spans="1:16">
      <c r="A53" s="28" t="s">
        <v>45</v>
      </c>
      <c r="B53" s="36">
        <v>275000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3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2500000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1060000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636510</v>
      </c>
      <c r="I56" s="20">
        <v>11215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647725</v>
      </c>
    </row>
    <row r="57" spans="1:16">
      <c r="A57" s="28" t="s">
        <v>49</v>
      </c>
      <c r="B57" s="36">
        <v>100000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234477905</v>
      </c>
      <c r="C82" s="34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29216989.479999997</v>
      </c>
      <c r="G82" s="21">
        <f t="shared" si="30"/>
        <v>19163071.560000002</v>
      </c>
      <c r="H82" s="21">
        <f t="shared" si="30"/>
        <v>14494638.659999998</v>
      </c>
      <c r="I82" s="21">
        <f t="shared" si="30"/>
        <v>19603590.830000002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102870790.97999999</v>
      </c>
    </row>
    <row r="83" spans="1:16" ht="34.5" customHeight="1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view="pageBreakPreview" topLeftCell="A61" zoomScaleSheetLayoutView="100" workbookViewId="0">
      <selection activeCell="F84" sqref="F84"/>
    </sheetView>
  </sheetViews>
  <sheetFormatPr baseColWidth="10" defaultColWidth="11.42578125" defaultRowHeight="1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2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29216989.479999997</v>
      </c>
      <c r="E7" s="18">
        <f t="shared" si="0"/>
        <v>19163071.560000002</v>
      </c>
      <c r="F7" s="18">
        <f t="shared" si="0"/>
        <v>14494638.659999998</v>
      </c>
      <c r="G7" s="18">
        <f t="shared" si="0"/>
        <v>19603590.830000002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102870790.97999999</v>
      </c>
    </row>
    <row r="8" spans="1:15">
      <c r="A8" s="27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8086723.4500000002</v>
      </c>
      <c r="E8" s="17">
        <f t="shared" si="2"/>
        <v>14621190.48</v>
      </c>
      <c r="F8" s="17">
        <f t="shared" si="2"/>
        <v>8843928.7799999993</v>
      </c>
      <c r="G8" s="17">
        <f t="shared" si="2"/>
        <v>8550451.5500000007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56294206.829999998</v>
      </c>
    </row>
    <row r="9" spans="1:15">
      <c r="A9" s="28" t="s">
        <v>2</v>
      </c>
      <c r="B9" s="23">
        <v>6834340.0800000001</v>
      </c>
      <c r="C9" s="23">
        <v>6829340.0800000001</v>
      </c>
      <c r="D9" s="23">
        <v>6823416.75</v>
      </c>
      <c r="E9" s="23">
        <v>7331416.1299999999</v>
      </c>
      <c r="F9" s="23">
        <v>7265694.9299999997</v>
      </c>
      <c r="G9" s="23">
        <v>7297173.4000000004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42381381.369999997</v>
      </c>
    </row>
    <row r="10" spans="1:15">
      <c r="A10" s="28" t="s">
        <v>3</v>
      </c>
      <c r="B10" s="23">
        <v>223500</v>
      </c>
      <c r="C10" s="23">
        <v>223500</v>
      </c>
      <c r="D10" s="23">
        <v>223500</v>
      </c>
      <c r="E10" s="23">
        <v>6255248.7000000002</v>
      </c>
      <c r="F10" s="23">
        <v>537377.38</v>
      </c>
      <c r="G10" s="23">
        <v>213000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7676126.0800000001</v>
      </c>
    </row>
    <row r="11" spans="1:15">
      <c r="A11" s="28" t="s">
        <v>4</v>
      </c>
      <c r="B11" s="20">
        <v>0</v>
      </c>
      <c r="C11" s="23">
        <v>0</v>
      </c>
      <c r="D11" s="23">
        <v>0</v>
      </c>
      <c r="E11" s="20">
        <v>0</v>
      </c>
      <c r="F11" s="20">
        <v>0</v>
      </c>
      <c r="G11" s="23">
        <v>0</v>
      </c>
      <c r="H11" s="23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28" t="s">
        <v>6</v>
      </c>
      <c r="B13" s="23">
        <v>1040517.06</v>
      </c>
      <c r="C13" s="20">
        <v>1040715.35</v>
      </c>
      <c r="D13" s="20">
        <v>1039806.7</v>
      </c>
      <c r="E13" s="23">
        <v>1034525.65</v>
      </c>
      <c r="F13" s="23">
        <v>1040856.47</v>
      </c>
      <c r="G13" s="20">
        <v>1040278.15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8">
        <f t="shared" si="3"/>
        <v>6236699.3800000008</v>
      </c>
    </row>
    <row r="14" spans="1:15">
      <c r="A14" s="27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5177179.93</v>
      </c>
      <c r="E14" s="17">
        <f t="shared" si="5"/>
        <v>3681062.0300000003</v>
      </c>
      <c r="F14" s="17">
        <f t="shared" si="5"/>
        <v>2584144.11</v>
      </c>
      <c r="G14" s="17">
        <f t="shared" si="5"/>
        <v>3172645.76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17412024.239999998</v>
      </c>
    </row>
    <row r="15" spans="1:15">
      <c r="A15" s="28" t="s">
        <v>8</v>
      </c>
      <c r="B15" s="23">
        <v>520012.36</v>
      </c>
      <c r="C15" s="23">
        <v>375258.66</v>
      </c>
      <c r="D15" s="23">
        <v>313547.69</v>
      </c>
      <c r="E15" s="23">
        <v>710277.52</v>
      </c>
      <c r="F15" s="23">
        <v>505467.92</v>
      </c>
      <c r="G15" s="23">
        <v>544031.34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2968595.4899999998</v>
      </c>
    </row>
    <row r="16" spans="1:15">
      <c r="A16" s="28" t="s">
        <v>9</v>
      </c>
      <c r="B16" s="23">
        <v>0</v>
      </c>
      <c r="C16" s="23">
        <v>0</v>
      </c>
      <c r="D16" s="23">
        <v>130000</v>
      </c>
      <c r="E16" s="23">
        <v>20000</v>
      </c>
      <c r="F16" s="23">
        <v>174997.4</v>
      </c>
      <c r="G16" s="23">
        <v>139999.99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464997.39</v>
      </c>
    </row>
    <row r="17" spans="1:14">
      <c r="A17" s="28" t="s">
        <v>10</v>
      </c>
      <c r="B17" s="20">
        <v>241050</v>
      </c>
      <c r="C17" s="23">
        <v>241900</v>
      </c>
      <c r="D17" s="23">
        <v>241500</v>
      </c>
      <c r="E17" s="20">
        <v>241850</v>
      </c>
      <c r="F17" s="20">
        <v>241200</v>
      </c>
      <c r="G17" s="23">
        <v>241750</v>
      </c>
      <c r="H17" s="23">
        <v>0</v>
      </c>
      <c r="I17" s="23">
        <v>0</v>
      </c>
      <c r="J17" s="23">
        <v>0</v>
      </c>
      <c r="K17" s="19">
        <v>0</v>
      </c>
      <c r="L17" s="23">
        <v>0</v>
      </c>
      <c r="M17" s="23">
        <v>0</v>
      </c>
      <c r="N17" s="18">
        <f t="shared" si="6"/>
        <v>1449250</v>
      </c>
    </row>
    <row r="18" spans="1:14" s="32" customFormat="1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28" t="s">
        <v>12</v>
      </c>
      <c r="B19" s="23">
        <v>374253.53</v>
      </c>
      <c r="C19" s="20">
        <v>465620.33</v>
      </c>
      <c r="D19" s="20">
        <v>612386.93000000005</v>
      </c>
      <c r="E19" s="23">
        <v>381686.93</v>
      </c>
      <c r="F19" s="23">
        <v>373433.39</v>
      </c>
      <c r="G19" s="20">
        <v>542940.43999999994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8">
        <f t="shared" si="6"/>
        <v>2750321.55</v>
      </c>
    </row>
    <row r="20" spans="1:14" s="32" customFormat="1">
      <c r="A20" s="28" t="s">
        <v>13</v>
      </c>
      <c r="B20" s="23">
        <v>52444.84</v>
      </c>
      <c r="C20" s="23">
        <v>503052.69</v>
      </c>
      <c r="D20" s="23">
        <v>64913.54</v>
      </c>
      <c r="E20" s="23">
        <v>370193.58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990604.65000000014</v>
      </c>
    </row>
    <row r="21" spans="1:14">
      <c r="A21" s="28" t="s">
        <v>14</v>
      </c>
      <c r="B21" s="23">
        <v>0</v>
      </c>
      <c r="C21" s="23">
        <v>0</v>
      </c>
      <c r="D21" s="23">
        <v>928848.8</v>
      </c>
      <c r="E21" s="23">
        <v>1749054</v>
      </c>
      <c r="F21" s="23">
        <v>170000</v>
      </c>
      <c r="G21" s="23">
        <v>0</v>
      </c>
      <c r="H21" s="23">
        <v>0</v>
      </c>
      <c r="I21" s="23">
        <v>0</v>
      </c>
      <c r="J21" s="23">
        <v>0</v>
      </c>
      <c r="K21" s="19">
        <v>0</v>
      </c>
      <c r="L21" s="23">
        <v>0</v>
      </c>
      <c r="M21" s="23">
        <v>0</v>
      </c>
      <c r="N21" s="18">
        <f t="shared" si="6"/>
        <v>2847902.8</v>
      </c>
    </row>
    <row r="22" spans="1:14">
      <c r="A22" s="28" t="s">
        <v>15</v>
      </c>
      <c r="B22" s="20">
        <v>0</v>
      </c>
      <c r="C22" s="23">
        <v>0</v>
      </c>
      <c r="D22" s="23">
        <v>2273039.98</v>
      </c>
      <c r="E22" s="20">
        <v>208000</v>
      </c>
      <c r="F22" s="20">
        <v>926292.4</v>
      </c>
      <c r="G22" s="23">
        <v>1328999.99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4736332.37</v>
      </c>
    </row>
    <row r="23" spans="1:14">
      <c r="A23" s="28" t="s">
        <v>16</v>
      </c>
      <c r="B23" s="23">
        <v>23400</v>
      </c>
      <c r="C23" s="23">
        <v>0</v>
      </c>
      <c r="D23" s="23">
        <v>612942.99</v>
      </c>
      <c r="E23" s="23">
        <v>0</v>
      </c>
      <c r="F23" s="23">
        <v>192753</v>
      </c>
      <c r="G23" s="23">
        <v>374924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1204019.99</v>
      </c>
    </row>
    <row r="24" spans="1:14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15831546.1</v>
      </c>
      <c r="E24" s="17">
        <f t="shared" ref="E24" si="8">+E25+E26+E27+E28+E29+E30+E31+E32+E33</f>
        <v>860819.05</v>
      </c>
      <c r="F24" s="17">
        <f t="shared" ref="F24:N24" si="9">+F25+F26+F27+F28+F29+F30+F31+F32+F33</f>
        <v>2237798.37</v>
      </c>
      <c r="G24" s="17">
        <f t="shared" si="9"/>
        <v>7555705.3200000003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27692978.379999999</v>
      </c>
    </row>
    <row r="25" spans="1:14">
      <c r="A25" s="28" t="s">
        <v>18</v>
      </c>
      <c r="B25" s="23">
        <v>0</v>
      </c>
      <c r="C25" s="23">
        <v>0</v>
      </c>
      <c r="D25" s="23">
        <v>32078.71</v>
      </c>
      <c r="E25" s="23">
        <v>28860</v>
      </c>
      <c r="F25" s="23">
        <v>12500.16</v>
      </c>
      <c r="G25" s="23">
        <v>23010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96448.87</v>
      </c>
    </row>
    <row r="26" spans="1:14">
      <c r="A26" s="28" t="s">
        <v>19</v>
      </c>
      <c r="B26" s="23">
        <v>0</v>
      </c>
      <c r="C26" s="23">
        <v>0</v>
      </c>
      <c r="D26" s="23">
        <v>14638462.27</v>
      </c>
      <c r="E26" s="23">
        <v>143446.70000000001</v>
      </c>
      <c r="F26" s="23">
        <v>1490035</v>
      </c>
      <c r="G26" s="23">
        <v>6339513.2800000003</v>
      </c>
      <c r="H26" s="23">
        <v>0</v>
      </c>
      <c r="I26" s="23">
        <v>0</v>
      </c>
      <c r="J26" s="23">
        <v>0</v>
      </c>
      <c r="K26" s="19">
        <v>0</v>
      </c>
      <c r="L26" s="23">
        <v>0</v>
      </c>
      <c r="M26" s="23">
        <v>0</v>
      </c>
      <c r="N26" s="18">
        <f t="shared" ref="N26:N33" si="10">SUM(B26:M26)</f>
        <v>22611457.25</v>
      </c>
    </row>
    <row r="27" spans="1:14">
      <c r="A27" s="28" t="s">
        <v>20</v>
      </c>
      <c r="B27" s="23">
        <v>0</v>
      </c>
      <c r="C27" s="23">
        <v>0</v>
      </c>
      <c r="D27" s="23">
        <v>255045.2</v>
      </c>
      <c r="E27" s="20">
        <v>0</v>
      </c>
      <c r="F27" s="20">
        <v>0</v>
      </c>
      <c r="G27" s="23">
        <v>367848.93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622894.13</v>
      </c>
    </row>
    <row r="28" spans="1:14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>
      <c r="A29" s="28" t="s">
        <v>22</v>
      </c>
      <c r="B29" s="20">
        <v>0</v>
      </c>
      <c r="C29" s="20">
        <v>88500</v>
      </c>
      <c r="D29" s="20">
        <v>0</v>
      </c>
      <c r="E29" s="23">
        <v>0</v>
      </c>
      <c r="F29" s="23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8">
        <f t="shared" si="10"/>
        <v>88500</v>
      </c>
    </row>
    <row r="30" spans="1:14">
      <c r="A30" s="28" t="s">
        <v>23</v>
      </c>
      <c r="B30" s="20">
        <v>0</v>
      </c>
      <c r="C30" s="23">
        <v>0</v>
      </c>
      <c r="D30" s="23">
        <v>359404.4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19">
        <v>0</v>
      </c>
      <c r="L30" s="23">
        <v>0</v>
      </c>
      <c r="M30" s="23">
        <v>0</v>
      </c>
      <c r="N30" s="18">
        <f t="shared" si="10"/>
        <v>359404.4</v>
      </c>
    </row>
    <row r="31" spans="1:14">
      <c r="A31" s="28" t="s">
        <v>24</v>
      </c>
      <c r="B31" s="23">
        <v>0</v>
      </c>
      <c r="C31" s="23">
        <v>1068000</v>
      </c>
      <c r="D31" s="23">
        <v>432000</v>
      </c>
      <c r="E31" s="23">
        <v>499887.6</v>
      </c>
      <c r="F31" s="23">
        <v>577636.44999999995</v>
      </c>
      <c r="G31" s="23">
        <v>649332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3226856.05</v>
      </c>
    </row>
    <row r="32" spans="1:14">
      <c r="A32" s="28" t="s">
        <v>25</v>
      </c>
      <c r="B32" s="23">
        <v>0</v>
      </c>
      <c r="C32" s="23">
        <v>0</v>
      </c>
      <c r="D32" s="23">
        <v>0</v>
      </c>
      <c r="E32" s="20">
        <v>0</v>
      </c>
      <c r="F32" s="20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28" t="s">
        <v>26</v>
      </c>
      <c r="B33" s="23">
        <v>0</v>
      </c>
      <c r="C33" s="23">
        <v>50609.54</v>
      </c>
      <c r="D33" s="23">
        <v>114555.52</v>
      </c>
      <c r="E33" s="23">
        <v>188624.75</v>
      </c>
      <c r="F33" s="23">
        <v>157626.76</v>
      </c>
      <c r="G33" s="23">
        <v>176001.11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687417.67999999993</v>
      </c>
    </row>
    <row r="34" spans="1:14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121540</v>
      </c>
      <c r="E50" s="24">
        <f t="shared" si="17"/>
        <v>0</v>
      </c>
      <c r="F50" s="24">
        <f t="shared" si="17"/>
        <v>828767.4</v>
      </c>
      <c r="G50" s="24">
        <f t="shared" si="17"/>
        <v>324788.2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1471581.53</v>
      </c>
    </row>
    <row r="51" spans="1:14">
      <c r="A51" s="28" t="s">
        <v>44</v>
      </c>
      <c r="B51" s="23">
        <v>0</v>
      </c>
      <c r="C51" s="23">
        <v>196485.93</v>
      </c>
      <c r="D51" s="23">
        <v>121540</v>
      </c>
      <c r="E51" s="23">
        <v>0</v>
      </c>
      <c r="F51" s="23">
        <v>192257.4</v>
      </c>
      <c r="G51" s="23">
        <v>313573.2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823856.53</v>
      </c>
    </row>
    <row r="52" spans="1:14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19">
        <v>0</v>
      </c>
      <c r="L52" s="23">
        <v>0</v>
      </c>
      <c r="M52" s="23">
        <v>0</v>
      </c>
      <c r="N52" s="18">
        <f t="shared" si="15"/>
        <v>0</v>
      </c>
    </row>
    <row r="53" spans="1:14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0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28" t="s">
        <v>48</v>
      </c>
      <c r="B55" s="20">
        <v>0</v>
      </c>
      <c r="C55" s="20">
        <v>0</v>
      </c>
      <c r="D55" s="20">
        <v>0</v>
      </c>
      <c r="E55" s="20">
        <v>0</v>
      </c>
      <c r="F55" s="23">
        <v>636510</v>
      </c>
      <c r="G55" s="20">
        <v>11215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8">
        <f t="shared" si="15"/>
        <v>647725</v>
      </c>
    </row>
    <row r="56" spans="1:14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3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29216989.479999997</v>
      </c>
      <c r="E81" s="21">
        <f t="shared" si="33"/>
        <v>19163071.560000002</v>
      </c>
      <c r="F81" s="21">
        <f>+F7</f>
        <v>14494638.659999998</v>
      </c>
      <c r="G81" s="21">
        <f t="shared" si="33"/>
        <v>19603590.830000002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102870790.97999999</v>
      </c>
    </row>
    <row r="82" spans="1:14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2024-07-04T20:21:58Z</cp:lastPrinted>
  <dcterms:created xsi:type="dcterms:W3CDTF">2021-07-29T18:58:50Z</dcterms:created>
  <dcterms:modified xsi:type="dcterms:W3CDTF">2024-07-04T20:26:45Z</dcterms:modified>
</cp:coreProperties>
</file>