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\Downloads\"/>
    </mc:Choice>
  </mc:AlternateContent>
  <xr:revisionPtr revIDLastSave="0" documentId="8_{13325D56-C1A6-4B9C-BCE1-F6A8E9EE1CCE}" xr6:coauthVersionLast="47" xr6:coauthVersionMax="47" xr10:uidLastSave="{00000000-0000-0000-0000-000000000000}"/>
  <bookViews>
    <workbookView xWindow="-120" yWindow="-120" windowWidth="29040" windowHeight="15840" xr2:uid="{DDD318E4-E48E-442F-A07D-DD6FB77A7884}"/>
  </bookViews>
  <sheets>
    <sheet name="P3 Ejecucion " sheetId="1" r:id="rId1"/>
  </sheets>
  <definedNames>
    <definedName name="_xlnm.Print_Area" localSheetId="0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1" l="1"/>
  <c r="N79" i="1" s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N76" i="1" s="1"/>
  <c r="N77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N74" i="1"/>
  <c r="N73" i="1" s="1"/>
  <c r="N72" i="1" s="1"/>
  <c r="M73" i="1"/>
  <c r="M72" i="1" s="1"/>
  <c r="M7" i="1" s="1"/>
  <c r="M81" i="1" s="1"/>
  <c r="L73" i="1"/>
  <c r="K73" i="1"/>
  <c r="K72" i="1" s="1"/>
  <c r="J73" i="1"/>
  <c r="I73" i="1"/>
  <c r="I72" i="1" s="1"/>
  <c r="I7" i="1" s="1"/>
  <c r="I81" i="1" s="1"/>
  <c r="H73" i="1"/>
  <c r="G73" i="1"/>
  <c r="G72" i="1" s="1"/>
  <c r="F73" i="1"/>
  <c r="E73" i="1"/>
  <c r="E72" i="1" s="1"/>
  <c r="E7" i="1" s="1"/>
  <c r="E81" i="1" s="1"/>
  <c r="D73" i="1"/>
  <c r="C73" i="1"/>
  <c r="C72" i="1" s="1"/>
  <c r="B73" i="1"/>
  <c r="L72" i="1"/>
  <c r="J72" i="1"/>
  <c r="H72" i="1"/>
  <c r="F72" i="1"/>
  <c r="D72" i="1"/>
  <c r="B72" i="1"/>
  <c r="N71" i="1"/>
  <c r="N70" i="1"/>
  <c r="N68" i="1" s="1"/>
  <c r="N69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N66" i="1"/>
  <c r="N65" i="1" s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N63" i="1"/>
  <c r="N62" i="1"/>
  <c r="N60" i="1" s="1"/>
  <c r="N61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N58" i="1"/>
  <c r="N57" i="1"/>
  <c r="N56" i="1"/>
  <c r="N55" i="1"/>
  <c r="N54" i="1"/>
  <c r="N50" i="1" s="1"/>
  <c r="N53" i="1"/>
  <c r="N52" i="1"/>
  <c r="N51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N48" i="1"/>
  <c r="N47" i="1"/>
  <c r="N46" i="1"/>
  <c r="N45" i="1"/>
  <c r="N44" i="1"/>
  <c r="N43" i="1" s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N41" i="1"/>
  <c r="N40" i="1"/>
  <c r="N39" i="1"/>
  <c r="N38" i="1"/>
  <c r="N34" i="1" s="1"/>
  <c r="N37" i="1"/>
  <c r="N36" i="1"/>
  <c r="N35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N32" i="1"/>
  <c r="N31" i="1"/>
  <c r="N30" i="1"/>
  <c r="N29" i="1"/>
  <c r="N28" i="1"/>
  <c r="N27" i="1"/>
  <c r="N26" i="1"/>
  <c r="N24" i="1" s="1"/>
  <c r="N25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N20" i="1"/>
  <c r="N19" i="1"/>
  <c r="N18" i="1"/>
  <c r="N17" i="1"/>
  <c r="N16" i="1"/>
  <c r="N15" i="1"/>
  <c r="N14" i="1"/>
  <c r="M14" i="1"/>
  <c r="L14" i="1"/>
  <c r="K14" i="1"/>
  <c r="J14" i="1"/>
  <c r="J7" i="1" s="1"/>
  <c r="J81" i="1" s="1"/>
  <c r="I14" i="1"/>
  <c r="H14" i="1"/>
  <c r="G14" i="1"/>
  <c r="F14" i="1"/>
  <c r="F7" i="1" s="1"/>
  <c r="F81" i="1" s="1"/>
  <c r="E14" i="1"/>
  <c r="D14" i="1"/>
  <c r="C14" i="1"/>
  <c r="B14" i="1"/>
  <c r="B7" i="1" s="1"/>
  <c r="B81" i="1" s="1"/>
  <c r="N13" i="1"/>
  <c r="N12" i="1"/>
  <c r="N11" i="1"/>
  <c r="N10" i="1"/>
  <c r="N8" i="1" s="1"/>
  <c r="N7" i="1" s="1"/>
  <c r="N81" i="1" s="1"/>
  <c r="N9" i="1"/>
  <c r="M8" i="1"/>
  <c r="L8" i="1"/>
  <c r="L7" i="1" s="1"/>
  <c r="L81" i="1" s="1"/>
  <c r="K8" i="1"/>
  <c r="J8" i="1"/>
  <c r="I8" i="1"/>
  <c r="H8" i="1"/>
  <c r="H7" i="1" s="1"/>
  <c r="H81" i="1" s="1"/>
  <c r="G8" i="1"/>
  <c r="F8" i="1"/>
  <c r="E8" i="1"/>
  <c r="D8" i="1"/>
  <c r="D7" i="1" s="1"/>
  <c r="D81" i="1" s="1"/>
  <c r="C8" i="1"/>
  <c r="B8" i="1"/>
  <c r="C7" i="1" l="1"/>
  <c r="C81" i="1" s="1"/>
  <c r="G7" i="1"/>
  <c r="G81" i="1" s="1"/>
  <c r="K7" i="1"/>
  <c r="K81" i="1" s="1"/>
</calcChain>
</file>

<file path=xl/sharedStrings.xml><?xml version="1.0" encoding="utf-8"?>
<sst xmlns="http://schemas.openxmlformats.org/spreadsheetml/2006/main" count="93" uniqueCount="93">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</sst>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indent="1"/>
    </xf>
    <xf numFmtId="4" fontId="4" fillId="0" borderId="4" xfId="0" applyNumberFormat="1" applyFont="1" applyBorder="1"/>
    <xf numFmtId="0" fontId="5" fillId="0" borderId="4" xfId="0" applyFont="1" applyBorder="1" applyAlignment="1">
      <alignment horizontal="left" indent="2"/>
    </xf>
    <xf numFmtId="4" fontId="5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/>
    <xf numFmtId="0" fontId="0" fillId="0" borderId="5" xfId="0" applyBorder="1"/>
    <xf numFmtId="4" fontId="4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" fontId="4" fillId="2" borderId="4" xfId="0" applyNumberFormat="1" applyFont="1" applyFill="1" applyBorder="1" applyAlignment="1">
      <alignment horizontal="right"/>
    </xf>
    <xf numFmtId="0" fontId="9" fillId="0" borderId="6" xfId="0" applyFont="1" applyBorder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AACD24-207F-4280-8E60-A056C4DC1508}"/>
            </a:ext>
          </a:extLst>
        </xdr:cNvPr>
        <xdr:cNvSpPr txBox="1"/>
      </xdr:nvSpPr>
      <xdr:spPr>
        <a:xfrm>
          <a:off x="12696826" y="171450"/>
          <a:ext cx="1714499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E9F43D-F7F9-4C6A-B478-A834E808C070}"/>
            </a:ext>
          </a:extLst>
        </xdr:cNvPr>
        <xdr:cNvSpPr txBox="1"/>
      </xdr:nvSpPr>
      <xdr:spPr>
        <a:xfrm>
          <a:off x="19050" y="219075"/>
          <a:ext cx="1638299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DF7475C4-B48E-45EC-B781-30D85055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9961"/>
          <a:ext cx="2966902" cy="668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50F05CBA-B51E-4E94-8DF5-A78BFF85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83912" y="127908"/>
          <a:ext cx="1600743" cy="618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0F6E-12C8-4247-BE0D-EBE3E7DAE1B5}">
  <dimension ref="A1:O82"/>
  <sheetViews>
    <sheetView showGridLines="0" tabSelected="1" view="pageBreakPreview" topLeftCell="A19" zoomScaleSheetLayoutView="100" workbookViewId="0">
      <selection activeCell="I98" sqref="I98"/>
    </sheetView>
  </sheetViews>
  <sheetFormatPr baseColWidth="10" defaultColWidth="11.42578125" defaultRowHeight="15" x14ac:dyDescent="0.25"/>
  <cols>
    <col min="1" max="1" width="94.5703125" bestFit="1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8.6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5">
      <c r="A3" s="24">
        <v>2025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15.75" customHeight="1" x14ac:dyDescent="0.25">
      <c r="A4" s="26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ht="15.75" customHeight="1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5" ht="18.600000000000001" customHeight="1" x14ac:dyDescent="0.25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3" t="s">
        <v>9</v>
      </c>
      <c r="G6" s="2" t="s">
        <v>10</v>
      </c>
      <c r="H6" s="3" t="s">
        <v>11</v>
      </c>
      <c r="I6" s="2" t="s">
        <v>12</v>
      </c>
      <c r="J6" s="2" t="s">
        <v>13</v>
      </c>
      <c r="K6" s="2" t="s">
        <v>14</v>
      </c>
      <c r="L6" s="2" t="s">
        <v>15</v>
      </c>
      <c r="M6" s="3" t="s">
        <v>16</v>
      </c>
      <c r="N6" s="2" t="s">
        <v>17</v>
      </c>
    </row>
    <row r="7" spans="1:15" x14ac:dyDescent="0.25">
      <c r="A7" s="4" t="s">
        <v>18</v>
      </c>
      <c r="B7" s="5">
        <f>+B8+B14+B24+B34+B43+B50+B60+B65+B68+B72</f>
        <v>9212167.1900000013</v>
      </c>
      <c r="C7" s="5">
        <f>+C8+C14+C24+C34+C43+C50+C60+C65+C68+C72</f>
        <v>11577185.600000001</v>
      </c>
      <c r="D7" s="5">
        <f t="shared" ref="D7:M7" si="0">+D8+D14+D24+D34+D43+D50+D60+D65+D68+D72</f>
        <v>35160089.539999999</v>
      </c>
      <c r="E7" s="5">
        <f t="shared" si="0"/>
        <v>23359912.699999999</v>
      </c>
      <c r="F7" s="5">
        <f t="shared" si="0"/>
        <v>20784887.880000003</v>
      </c>
      <c r="G7" s="5">
        <f t="shared" si="0"/>
        <v>19004918.850000001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>+N8+N14+N24+N34+N43+N50+N60+N65+N68+N72</f>
        <v>119099161.75999999</v>
      </c>
    </row>
    <row r="8" spans="1:15" x14ac:dyDescent="0.25">
      <c r="A8" s="6" t="s">
        <v>19</v>
      </c>
      <c r="B8" s="7">
        <f>+B9+B10+B11+B12+B13</f>
        <v>8099064.1900000004</v>
      </c>
      <c r="C8" s="7">
        <f t="shared" ref="C8:N8" si="1">+C9+C10+C11+C12+C13</f>
        <v>8099064.1900000004</v>
      </c>
      <c r="D8" s="7">
        <f t="shared" si="1"/>
        <v>8058606.6899999995</v>
      </c>
      <c r="E8" s="7">
        <f t="shared" si="1"/>
        <v>8619724.4199999999</v>
      </c>
      <c r="F8" s="7">
        <f t="shared" si="1"/>
        <v>14306311.450000001</v>
      </c>
      <c r="G8" s="7">
        <f t="shared" si="1"/>
        <v>8244972.3700000001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55427743.309999995</v>
      </c>
    </row>
    <row r="9" spans="1:15" x14ac:dyDescent="0.25">
      <c r="A9" s="8" t="s">
        <v>20</v>
      </c>
      <c r="B9" s="9">
        <v>6834190.0800000001</v>
      </c>
      <c r="C9" s="9">
        <v>6834190.0800000001</v>
      </c>
      <c r="D9" s="9">
        <v>6797874.3799999999</v>
      </c>
      <c r="E9" s="9">
        <v>7352850.2800000003</v>
      </c>
      <c r="F9" s="9">
        <v>6778190.0800000001</v>
      </c>
      <c r="G9" s="9">
        <v>6862757.0800000001</v>
      </c>
      <c r="H9" s="9">
        <v>0</v>
      </c>
      <c r="I9" s="10">
        <v>0</v>
      </c>
      <c r="J9" s="11">
        <v>0</v>
      </c>
      <c r="K9" s="11">
        <v>0</v>
      </c>
      <c r="L9" s="9">
        <v>0</v>
      </c>
      <c r="M9" s="11">
        <v>0</v>
      </c>
      <c r="N9" s="5">
        <f>SUM(B9:M9)</f>
        <v>41460051.979999997</v>
      </c>
    </row>
    <row r="10" spans="1:15" x14ac:dyDescent="0.25">
      <c r="A10" s="8" t="s">
        <v>21</v>
      </c>
      <c r="B10" s="9">
        <v>223500</v>
      </c>
      <c r="C10" s="9">
        <v>223500</v>
      </c>
      <c r="D10" s="9">
        <v>223500</v>
      </c>
      <c r="E10" s="9">
        <v>223500</v>
      </c>
      <c r="F10" s="9">
        <v>6492570.6299999999</v>
      </c>
      <c r="G10" s="9">
        <v>344516.95</v>
      </c>
      <c r="H10" s="9">
        <v>0</v>
      </c>
      <c r="I10" s="10">
        <v>0</v>
      </c>
      <c r="J10" s="11">
        <v>0</v>
      </c>
      <c r="K10" s="11">
        <v>0</v>
      </c>
      <c r="L10" s="9">
        <v>0</v>
      </c>
      <c r="M10" s="11">
        <v>0</v>
      </c>
      <c r="N10" s="5">
        <f>SUM(B10:M10)</f>
        <v>7731087.5800000001</v>
      </c>
    </row>
    <row r="11" spans="1:15" x14ac:dyDescent="0.25">
      <c r="A11" s="8" t="s">
        <v>22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5">
        <f t="shared" ref="N11:N13" si="2">SUM(B11:M11)</f>
        <v>0</v>
      </c>
      <c r="O11" s="13"/>
    </row>
    <row r="12" spans="1:15" x14ac:dyDescent="0.25">
      <c r="A12" s="8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0">
        <v>0</v>
      </c>
      <c r="J12" s="11">
        <v>0</v>
      </c>
      <c r="K12" s="11">
        <v>0</v>
      </c>
      <c r="L12" s="9">
        <v>0</v>
      </c>
      <c r="M12" s="11">
        <v>0</v>
      </c>
      <c r="N12" s="5">
        <f t="shared" si="2"/>
        <v>0</v>
      </c>
    </row>
    <row r="13" spans="1:15" x14ac:dyDescent="0.25">
      <c r="A13" s="8" t="s">
        <v>24</v>
      </c>
      <c r="B13" s="9">
        <v>1041374.11</v>
      </c>
      <c r="C13" s="9">
        <v>1041374.11</v>
      </c>
      <c r="D13" s="9">
        <v>1037232.31</v>
      </c>
      <c r="E13" s="9">
        <v>1043374.14</v>
      </c>
      <c r="F13" s="9">
        <v>1035550.74</v>
      </c>
      <c r="G13" s="9">
        <v>1037698.34</v>
      </c>
      <c r="H13" s="9">
        <v>0</v>
      </c>
      <c r="I13" s="10">
        <v>0</v>
      </c>
      <c r="J13" s="11">
        <v>0</v>
      </c>
      <c r="K13" s="11">
        <v>0</v>
      </c>
      <c r="L13" s="9">
        <v>0</v>
      </c>
      <c r="M13" s="11">
        <v>0</v>
      </c>
      <c r="N13" s="5">
        <f t="shared" si="2"/>
        <v>6236603.75</v>
      </c>
    </row>
    <row r="14" spans="1:15" x14ac:dyDescent="0.25">
      <c r="A14" s="6" t="s">
        <v>25</v>
      </c>
      <c r="B14" s="7">
        <f>+B15+B16+B17+B18+B19+B20+B21+B22+B23</f>
        <v>1113103</v>
      </c>
      <c r="C14" s="7">
        <f t="shared" ref="C14:N14" si="3">+C15+C16+C17+C18+C19+C20+C21+C22+C23</f>
        <v>1231465.71</v>
      </c>
      <c r="D14" s="7">
        <f t="shared" si="3"/>
        <v>4009459.36</v>
      </c>
      <c r="E14" s="7">
        <f t="shared" si="3"/>
        <v>3681098.17</v>
      </c>
      <c r="F14" s="7">
        <f t="shared" si="3"/>
        <v>3012470.8899999997</v>
      </c>
      <c r="G14" s="7">
        <f t="shared" si="3"/>
        <v>4703597.18</v>
      </c>
      <c r="H14" s="7">
        <f t="shared" si="3"/>
        <v>0</v>
      </c>
      <c r="I14" s="7">
        <f t="shared" si="3"/>
        <v>0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17751194.310000002</v>
      </c>
    </row>
    <row r="15" spans="1:15" x14ac:dyDescent="0.25">
      <c r="A15" s="8" t="s">
        <v>26</v>
      </c>
      <c r="B15" s="9">
        <v>333513.77</v>
      </c>
      <c r="C15" s="9">
        <v>538124.39</v>
      </c>
      <c r="D15" s="9">
        <v>117804</v>
      </c>
      <c r="E15" s="9">
        <v>465137.49</v>
      </c>
      <c r="F15" s="9">
        <v>568258.53</v>
      </c>
      <c r="G15" s="9">
        <v>457823.3</v>
      </c>
      <c r="H15" s="9">
        <v>0</v>
      </c>
      <c r="I15" s="10">
        <v>0</v>
      </c>
      <c r="J15" s="11">
        <v>0</v>
      </c>
      <c r="K15" s="11">
        <v>0</v>
      </c>
      <c r="L15" s="9">
        <v>0</v>
      </c>
      <c r="M15" s="11">
        <v>0</v>
      </c>
      <c r="N15" s="5">
        <f>SUM(B15:M15)</f>
        <v>2480661.48</v>
      </c>
    </row>
    <row r="16" spans="1:15" x14ac:dyDescent="0.25">
      <c r="A16" s="8" t="s">
        <v>27</v>
      </c>
      <c r="B16" s="9">
        <v>200000</v>
      </c>
      <c r="C16" s="9">
        <v>0</v>
      </c>
      <c r="D16" s="9">
        <v>0</v>
      </c>
      <c r="E16" s="9">
        <v>219825.93</v>
      </c>
      <c r="F16" s="9">
        <v>100000.01</v>
      </c>
      <c r="G16" s="9">
        <v>140000</v>
      </c>
      <c r="H16" s="9">
        <v>0</v>
      </c>
      <c r="I16" s="10">
        <v>0</v>
      </c>
      <c r="J16" s="11">
        <v>0</v>
      </c>
      <c r="K16" s="11">
        <v>0</v>
      </c>
      <c r="L16" s="9">
        <v>0</v>
      </c>
      <c r="M16" s="11">
        <v>0</v>
      </c>
      <c r="N16" s="5">
        <f t="shared" ref="N16:N23" si="4">SUM(B16:M16)</f>
        <v>659825.93999999994</v>
      </c>
    </row>
    <row r="17" spans="1:14" x14ac:dyDescent="0.25">
      <c r="A17" s="8" t="s">
        <v>28</v>
      </c>
      <c r="B17" s="12">
        <v>239500</v>
      </c>
      <c r="C17" s="12">
        <v>240550</v>
      </c>
      <c r="D17" s="12">
        <v>244700</v>
      </c>
      <c r="E17" s="12">
        <v>240100</v>
      </c>
      <c r="F17" s="12">
        <v>243300</v>
      </c>
      <c r="G17" s="12">
        <v>241300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5">
        <f t="shared" si="4"/>
        <v>1449450</v>
      </c>
    </row>
    <row r="18" spans="1:14" x14ac:dyDescent="0.25">
      <c r="A18" s="8" t="s">
        <v>29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0">
        <v>0</v>
      </c>
      <c r="J18" s="11">
        <v>0</v>
      </c>
      <c r="K18" s="11">
        <v>0</v>
      </c>
      <c r="L18" s="9">
        <v>0</v>
      </c>
      <c r="M18" s="11">
        <v>0</v>
      </c>
      <c r="N18" s="5">
        <f t="shared" si="4"/>
        <v>0</v>
      </c>
    </row>
    <row r="19" spans="1:14" x14ac:dyDescent="0.25">
      <c r="A19" s="8" t="s">
        <v>30</v>
      </c>
      <c r="B19" s="9">
        <v>322433.40000000002</v>
      </c>
      <c r="C19" s="9">
        <v>452791.32</v>
      </c>
      <c r="D19" s="9">
        <v>540612.31999999995</v>
      </c>
      <c r="E19" s="9">
        <v>438612.35</v>
      </c>
      <c r="F19" s="9">
        <v>553512.36</v>
      </c>
      <c r="G19" s="9">
        <v>116178.95</v>
      </c>
      <c r="H19" s="9">
        <v>0</v>
      </c>
      <c r="I19" s="10">
        <v>0</v>
      </c>
      <c r="J19" s="11">
        <v>0</v>
      </c>
      <c r="K19" s="11">
        <v>0</v>
      </c>
      <c r="L19" s="9">
        <v>0</v>
      </c>
      <c r="M19" s="11">
        <v>0</v>
      </c>
      <c r="N19" s="5">
        <f t="shared" si="4"/>
        <v>2424140.7000000002</v>
      </c>
    </row>
    <row r="20" spans="1:14" x14ac:dyDescent="0.25">
      <c r="A20" s="8" t="s">
        <v>31</v>
      </c>
      <c r="B20" s="9">
        <v>17655.830000000002</v>
      </c>
      <c r="C20" s="9">
        <v>0</v>
      </c>
      <c r="D20" s="9">
        <v>328880.03999999998</v>
      </c>
      <c r="E20" s="9">
        <v>0</v>
      </c>
      <c r="F20" s="9">
        <v>0</v>
      </c>
      <c r="G20" s="9">
        <v>0</v>
      </c>
      <c r="H20" s="9">
        <v>0</v>
      </c>
      <c r="I20" s="10">
        <v>0</v>
      </c>
      <c r="J20" s="11">
        <v>0</v>
      </c>
      <c r="K20" s="11">
        <v>0</v>
      </c>
      <c r="L20" s="9">
        <v>0</v>
      </c>
      <c r="M20" s="11">
        <v>0</v>
      </c>
      <c r="N20" s="5">
        <f t="shared" si="4"/>
        <v>346535.87</v>
      </c>
    </row>
    <row r="21" spans="1:14" x14ac:dyDescent="0.25">
      <c r="A21" s="8" t="s">
        <v>32</v>
      </c>
      <c r="B21" s="9">
        <v>0</v>
      </c>
      <c r="C21" s="9">
        <v>0</v>
      </c>
      <c r="D21" s="9">
        <v>501863</v>
      </c>
      <c r="E21" s="9">
        <v>834597</v>
      </c>
      <c r="F21" s="9">
        <v>0</v>
      </c>
      <c r="G21" s="9">
        <v>2155678.73</v>
      </c>
      <c r="H21" s="9">
        <v>0</v>
      </c>
      <c r="I21" s="10">
        <v>0</v>
      </c>
      <c r="J21" s="11">
        <v>0</v>
      </c>
      <c r="K21" s="11">
        <v>0</v>
      </c>
      <c r="L21" s="9">
        <v>0</v>
      </c>
      <c r="M21" s="11">
        <v>0</v>
      </c>
      <c r="N21" s="5">
        <f t="shared" si="4"/>
        <v>3492138.73</v>
      </c>
    </row>
    <row r="22" spans="1:14" x14ac:dyDescent="0.25">
      <c r="A22" s="8" t="s">
        <v>33</v>
      </c>
      <c r="B22" s="12">
        <v>0</v>
      </c>
      <c r="C22" s="12">
        <v>0</v>
      </c>
      <c r="D22" s="12">
        <v>2275600</v>
      </c>
      <c r="E22" s="12">
        <v>1482825.4</v>
      </c>
      <c r="F22" s="12">
        <v>1547399.99</v>
      </c>
      <c r="G22" s="12">
        <v>1155394.2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5">
        <f t="shared" si="4"/>
        <v>6461219.5899999999</v>
      </c>
    </row>
    <row r="23" spans="1:14" x14ac:dyDescent="0.25">
      <c r="A23" s="8" t="s">
        <v>34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437222</v>
      </c>
      <c r="H23" s="9">
        <v>0</v>
      </c>
      <c r="I23" s="10">
        <v>0</v>
      </c>
      <c r="J23" s="11">
        <v>0</v>
      </c>
      <c r="K23" s="11">
        <v>0</v>
      </c>
      <c r="L23" s="9">
        <v>0</v>
      </c>
      <c r="M23" s="11">
        <v>0</v>
      </c>
      <c r="N23" s="5">
        <f t="shared" si="4"/>
        <v>437222</v>
      </c>
    </row>
    <row r="24" spans="1:14" x14ac:dyDescent="0.25">
      <c r="A24" s="6" t="s">
        <v>35</v>
      </c>
      <c r="B24" s="7">
        <f>+B25+B26+B27+B28+B29+B30+B31+B32+B33</f>
        <v>0</v>
      </c>
      <c r="C24" s="7">
        <f t="shared" ref="C24" si="5">+C25+C26+C27+C28+C29+C30+C31+C32+C33</f>
        <v>2246655.7000000002</v>
      </c>
      <c r="D24" s="7">
        <f>+D25+D26+D27+D28+D29+D30+D31+D32+D33</f>
        <v>23092023.489999998</v>
      </c>
      <c r="E24" s="7">
        <f t="shared" ref="E24:N24" si="6">+E25+E26+E27+E28+E29+E30+E31+E32+E33</f>
        <v>10859090.109999999</v>
      </c>
      <c r="F24" s="7">
        <f t="shared" si="6"/>
        <v>3344467.58</v>
      </c>
      <c r="G24" s="7">
        <f t="shared" si="6"/>
        <v>6056349.2999999998</v>
      </c>
      <c r="H24" s="7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45598586.179999992</v>
      </c>
    </row>
    <row r="25" spans="1:14" x14ac:dyDescent="0.25">
      <c r="A25" s="8" t="s">
        <v>36</v>
      </c>
      <c r="B25" s="9">
        <v>0</v>
      </c>
      <c r="C25" s="9">
        <v>68883.320000000007</v>
      </c>
      <c r="D25" s="9">
        <v>17400</v>
      </c>
      <c r="E25" s="9">
        <v>60857.83</v>
      </c>
      <c r="F25" s="9">
        <v>0</v>
      </c>
      <c r="G25" s="9">
        <v>14880</v>
      </c>
      <c r="H25" s="9">
        <v>0</v>
      </c>
      <c r="I25" s="10">
        <v>0</v>
      </c>
      <c r="J25" s="11">
        <v>0</v>
      </c>
      <c r="K25" s="11">
        <v>0</v>
      </c>
      <c r="L25" s="9">
        <v>0</v>
      </c>
      <c r="M25" s="11">
        <v>0</v>
      </c>
      <c r="N25" s="5">
        <f>SUM(B25:M25)</f>
        <v>162021.15000000002</v>
      </c>
    </row>
    <row r="26" spans="1:14" x14ac:dyDescent="0.25">
      <c r="A26" s="8" t="s">
        <v>37</v>
      </c>
      <c r="B26" s="9">
        <v>0</v>
      </c>
      <c r="C26" s="9">
        <v>1185772.3799999999</v>
      </c>
      <c r="D26" s="9">
        <v>21957752.91</v>
      </c>
      <c r="E26" s="9">
        <v>9647568.3399999999</v>
      </c>
      <c r="F26" s="9">
        <v>2494776.9500000002</v>
      </c>
      <c r="G26" s="9">
        <v>5362648.58</v>
      </c>
      <c r="H26" s="9">
        <v>0</v>
      </c>
      <c r="I26" s="10">
        <v>0</v>
      </c>
      <c r="J26" s="11">
        <v>0</v>
      </c>
      <c r="K26" s="11">
        <v>0</v>
      </c>
      <c r="L26" s="9">
        <v>0</v>
      </c>
      <c r="M26" s="11">
        <v>0</v>
      </c>
      <c r="N26" s="5">
        <f t="shared" ref="N26:N33" si="7">SUM(B26:M26)</f>
        <v>40648519.159999996</v>
      </c>
    </row>
    <row r="27" spans="1:14" x14ac:dyDescent="0.25">
      <c r="A27" s="8" t="s">
        <v>38</v>
      </c>
      <c r="B27" s="9">
        <v>0</v>
      </c>
      <c r="C27" s="12">
        <v>0</v>
      </c>
      <c r="D27" s="12">
        <v>0</v>
      </c>
      <c r="E27" s="12">
        <v>0</v>
      </c>
      <c r="F27" s="12">
        <v>248316.84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5">
        <f t="shared" si="7"/>
        <v>248316.84</v>
      </c>
    </row>
    <row r="28" spans="1:14" x14ac:dyDescent="0.25">
      <c r="A28" s="8" t="s">
        <v>39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10">
        <v>0</v>
      </c>
      <c r="J28" s="11">
        <v>0</v>
      </c>
      <c r="K28" s="11">
        <v>0</v>
      </c>
      <c r="L28" s="9">
        <v>0</v>
      </c>
      <c r="M28" s="11">
        <v>0</v>
      </c>
      <c r="N28" s="5">
        <f t="shared" si="7"/>
        <v>0</v>
      </c>
    </row>
    <row r="29" spans="1:14" x14ac:dyDescent="0.25">
      <c r="A29" s="8" t="s">
        <v>40</v>
      </c>
      <c r="B29" s="12">
        <v>0</v>
      </c>
      <c r="C29" s="9">
        <v>0</v>
      </c>
      <c r="D29" s="9">
        <v>0</v>
      </c>
      <c r="E29" s="9">
        <v>142910.04</v>
      </c>
      <c r="F29" s="9">
        <v>0</v>
      </c>
      <c r="G29" s="9">
        <v>0</v>
      </c>
      <c r="H29" s="9">
        <v>0</v>
      </c>
      <c r="I29" s="10">
        <v>0</v>
      </c>
      <c r="J29" s="11">
        <v>0</v>
      </c>
      <c r="K29" s="11">
        <v>0</v>
      </c>
      <c r="L29" s="9">
        <v>0</v>
      </c>
      <c r="M29" s="11">
        <v>0</v>
      </c>
      <c r="N29" s="5">
        <f t="shared" si="7"/>
        <v>142910.04</v>
      </c>
    </row>
    <row r="30" spans="1:14" x14ac:dyDescent="0.25">
      <c r="A30" s="8" t="s">
        <v>41</v>
      </c>
      <c r="B30" s="12">
        <v>0</v>
      </c>
      <c r="C30" s="9">
        <v>0</v>
      </c>
      <c r="D30" s="9">
        <v>0</v>
      </c>
      <c r="E30" s="9">
        <v>505753.9</v>
      </c>
      <c r="F30" s="9">
        <v>0</v>
      </c>
      <c r="G30" s="9">
        <v>0</v>
      </c>
      <c r="H30" s="9">
        <v>0</v>
      </c>
      <c r="I30" s="10">
        <v>0</v>
      </c>
      <c r="J30" s="11">
        <v>0</v>
      </c>
      <c r="K30" s="11">
        <v>0</v>
      </c>
      <c r="L30" s="9">
        <v>0</v>
      </c>
      <c r="M30" s="11">
        <v>0</v>
      </c>
      <c r="N30" s="5">
        <f t="shared" si="7"/>
        <v>505753.9</v>
      </c>
    </row>
    <row r="31" spans="1:14" x14ac:dyDescent="0.25">
      <c r="A31" s="8" t="s">
        <v>42</v>
      </c>
      <c r="B31" s="9">
        <v>0</v>
      </c>
      <c r="C31" s="9">
        <v>992000</v>
      </c>
      <c r="D31" s="9">
        <v>502000</v>
      </c>
      <c r="E31" s="9">
        <v>502000</v>
      </c>
      <c r="F31" s="9">
        <v>601373.79</v>
      </c>
      <c r="G31" s="9">
        <v>628995.22</v>
      </c>
      <c r="H31" s="9">
        <v>0</v>
      </c>
      <c r="I31" s="10">
        <v>0</v>
      </c>
      <c r="J31" s="11">
        <v>0</v>
      </c>
      <c r="K31" s="11">
        <v>0</v>
      </c>
      <c r="L31" s="9">
        <v>0</v>
      </c>
      <c r="M31" s="11">
        <v>0</v>
      </c>
      <c r="N31" s="5">
        <f t="shared" si="7"/>
        <v>3226369.01</v>
      </c>
    </row>
    <row r="32" spans="1:14" x14ac:dyDescent="0.25">
      <c r="A32" s="8" t="s">
        <v>43</v>
      </c>
      <c r="B32" s="9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5">
        <f t="shared" si="7"/>
        <v>0</v>
      </c>
    </row>
    <row r="33" spans="1:14" x14ac:dyDescent="0.25">
      <c r="A33" s="8" t="s">
        <v>44</v>
      </c>
      <c r="B33" s="9">
        <v>0</v>
      </c>
      <c r="C33" s="9">
        <v>0</v>
      </c>
      <c r="D33" s="9">
        <v>614870.57999999996</v>
      </c>
      <c r="E33" s="9">
        <v>0</v>
      </c>
      <c r="F33" s="9">
        <v>0</v>
      </c>
      <c r="G33" s="9">
        <v>49825.5</v>
      </c>
      <c r="H33" s="9">
        <v>0</v>
      </c>
      <c r="I33" s="10">
        <v>0</v>
      </c>
      <c r="J33" s="11">
        <v>0</v>
      </c>
      <c r="K33" s="11">
        <v>0</v>
      </c>
      <c r="L33" s="9">
        <v>0</v>
      </c>
      <c r="M33" s="11">
        <v>0</v>
      </c>
      <c r="N33" s="5">
        <f t="shared" si="7"/>
        <v>664696.07999999996</v>
      </c>
    </row>
    <row r="34" spans="1:14" x14ac:dyDescent="0.25">
      <c r="A34" s="6" t="s">
        <v>45</v>
      </c>
      <c r="B34" s="7">
        <f>+B35+B36+B37+B38+B39+B40+B41+B42</f>
        <v>0</v>
      </c>
      <c r="C34" s="7">
        <f>+C35+C36+C37+C38+C39+C41+C42</f>
        <v>0</v>
      </c>
      <c r="D34" s="7">
        <f t="shared" ref="D34:N34" si="8">+D35+D36+D37+D38+D39+D40+D41+D42</f>
        <v>0</v>
      </c>
      <c r="E34" s="7">
        <f t="shared" si="8"/>
        <v>0</v>
      </c>
      <c r="F34" s="7">
        <f t="shared" si="8"/>
        <v>0</v>
      </c>
      <c r="G34" s="7">
        <f t="shared" si="8"/>
        <v>0</v>
      </c>
      <c r="H34" s="7">
        <f t="shared" si="8"/>
        <v>0</v>
      </c>
      <c r="I34" s="7">
        <f t="shared" si="8"/>
        <v>0</v>
      </c>
      <c r="J34" s="7">
        <f t="shared" si="8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8"/>
        <v>0</v>
      </c>
    </row>
    <row r="35" spans="1:14" x14ac:dyDescent="0.25">
      <c r="A35" s="8" t="s">
        <v>46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11">
        <v>0</v>
      </c>
      <c r="L35" s="9">
        <v>0</v>
      </c>
      <c r="M35" s="9">
        <v>0</v>
      </c>
      <c r="N35" s="5">
        <f>SUM(B35:M35)</f>
        <v>0</v>
      </c>
    </row>
    <row r="36" spans="1:14" x14ac:dyDescent="0.25">
      <c r="A36" s="8" t="s">
        <v>47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1">
        <v>0</v>
      </c>
      <c r="L36" s="9">
        <v>0</v>
      </c>
      <c r="M36" s="9">
        <v>0</v>
      </c>
      <c r="N36" s="5">
        <f t="shared" ref="N36:N42" si="9">SUM(B36:M36)</f>
        <v>0</v>
      </c>
    </row>
    <row r="37" spans="1:14" x14ac:dyDescent="0.25">
      <c r="A37" s="8" t="s">
        <v>48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5">
        <f t="shared" si="9"/>
        <v>0</v>
      </c>
    </row>
    <row r="38" spans="1:14" x14ac:dyDescent="0.25">
      <c r="A38" s="8" t="s">
        <v>49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1">
        <v>0</v>
      </c>
      <c r="L38" s="9">
        <v>0</v>
      </c>
      <c r="M38" s="9">
        <v>0</v>
      </c>
      <c r="N38" s="5">
        <f>SUM(B38:M38)</f>
        <v>0</v>
      </c>
    </row>
    <row r="39" spans="1:14" x14ac:dyDescent="0.25">
      <c r="A39" s="8" t="s">
        <v>50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1">
        <v>0</v>
      </c>
      <c r="L39" s="9">
        <v>0</v>
      </c>
      <c r="M39" s="9">
        <v>0</v>
      </c>
      <c r="N39" s="5">
        <f t="shared" si="9"/>
        <v>0</v>
      </c>
    </row>
    <row r="40" spans="1:14" x14ac:dyDescent="0.25">
      <c r="A40" s="8" t="s">
        <v>51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5">
        <f t="shared" si="9"/>
        <v>0</v>
      </c>
    </row>
    <row r="41" spans="1:14" x14ac:dyDescent="0.25">
      <c r="A41" s="8" t="s">
        <v>52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1">
        <v>0</v>
      </c>
      <c r="L41" s="9">
        <v>0</v>
      </c>
      <c r="M41" s="9">
        <v>0</v>
      </c>
      <c r="N41" s="5">
        <f t="shared" si="9"/>
        <v>0</v>
      </c>
    </row>
    <row r="42" spans="1:14" x14ac:dyDescent="0.25">
      <c r="A42" s="8" t="s">
        <v>53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1">
        <v>0</v>
      </c>
      <c r="L42" s="9">
        <v>0</v>
      </c>
      <c r="M42" s="9">
        <v>0</v>
      </c>
      <c r="N42" s="5">
        <f t="shared" si="9"/>
        <v>0</v>
      </c>
    </row>
    <row r="43" spans="1:14" x14ac:dyDescent="0.25">
      <c r="A43" s="6" t="s">
        <v>54</v>
      </c>
      <c r="B43" s="14">
        <f>+B44+B45+B46+B47+B48+B49</f>
        <v>0</v>
      </c>
      <c r="C43" s="14">
        <f t="shared" ref="C43:N43" si="10">+C44+C45+C46+C47+C48+C49</f>
        <v>0</v>
      </c>
      <c r="D43" s="14">
        <f t="shared" si="10"/>
        <v>0</v>
      </c>
      <c r="E43" s="14">
        <f t="shared" si="10"/>
        <v>0</v>
      </c>
      <c r="F43" s="14">
        <f t="shared" si="10"/>
        <v>0</v>
      </c>
      <c r="G43" s="14">
        <f t="shared" si="10"/>
        <v>0</v>
      </c>
      <c r="H43" s="14">
        <f t="shared" si="10"/>
        <v>0</v>
      </c>
      <c r="I43" s="14">
        <f t="shared" si="10"/>
        <v>0</v>
      </c>
      <c r="J43" s="14">
        <f t="shared" si="10"/>
        <v>0</v>
      </c>
      <c r="K43" s="15">
        <f t="shared" si="10"/>
        <v>0</v>
      </c>
      <c r="L43" s="14">
        <f t="shared" si="10"/>
        <v>0</v>
      </c>
      <c r="M43" s="14">
        <f t="shared" si="10"/>
        <v>0</v>
      </c>
      <c r="N43" s="14">
        <f t="shared" si="10"/>
        <v>0</v>
      </c>
    </row>
    <row r="44" spans="1:14" x14ac:dyDescent="0.25">
      <c r="A44" s="8" t="s">
        <v>55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1">
        <v>0</v>
      </c>
      <c r="L44" s="9">
        <v>0</v>
      </c>
      <c r="M44" s="9">
        <v>0</v>
      </c>
      <c r="N44" s="5">
        <f>SUM(B44:M44)</f>
        <v>0</v>
      </c>
    </row>
    <row r="45" spans="1:14" x14ac:dyDescent="0.25">
      <c r="A45" s="8" t="s">
        <v>56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1">
        <v>0</v>
      </c>
      <c r="L45" s="9">
        <v>0</v>
      </c>
      <c r="M45" s="9">
        <v>0</v>
      </c>
      <c r="N45" s="5">
        <f t="shared" ref="N45:N80" si="11">SUM(B45:M45)</f>
        <v>0</v>
      </c>
    </row>
    <row r="46" spans="1:14" x14ac:dyDescent="0.25">
      <c r="A46" s="8" t="s">
        <v>57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1">
        <v>0</v>
      </c>
      <c r="L46" s="9">
        <v>0</v>
      </c>
      <c r="M46" s="9">
        <v>0</v>
      </c>
      <c r="N46" s="5">
        <f t="shared" si="11"/>
        <v>0</v>
      </c>
    </row>
    <row r="47" spans="1:14" x14ac:dyDescent="0.25">
      <c r="A47" s="8" t="s">
        <v>58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1">
        <v>0</v>
      </c>
      <c r="L47" s="9">
        <v>0</v>
      </c>
      <c r="M47" s="9">
        <v>0</v>
      </c>
      <c r="N47" s="5">
        <f t="shared" si="11"/>
        <v>0</v>
      </c>
    </row>
    <row r="48" spans="1:14" x14ac:dyDescent="0.25">
      <c r="A48" s="8" t="s">
        <v>59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5">
        <f t="shared" si="11"/>
        <v>0</v>
      </c>
    </row>
    <row r="49" spans="1:14" x14ac:dyDescent="0.25">
      <c r="A49" s="8" t="s">
        <v>60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1">
        <v>0</v>
      </c>
      <c r="L49" s="9">
        <v>0</v>
      </c>
      <c r="M49" s="9">
        <v>0</v>
      </c>
      <c r="N49" s="5">
        <f t="shared" si="11"/>
        <v>0</v>
      </c>
    </row>
    <row r="50" spans="1:14" x14ac:dyDescent="0.25">
      <c r="A50" s="6" t="s">
        <v>61</v>
      </c>
      <c r="B50" s="14">
        <f>+B51+B52+B53+B54+B55+B56+B57+B58+B59</f>
        <v>0</v>
      </c>
      <c r="C50" s="14">
        <f t="shared" ref="C50:N50" si="12">+C51+C52+C53+C54+C55+C56+C57+C58+C59</f>
        <v>0</v>
      </c>
      <c r="D50" s="14">
        <f t="shared" si="12"/>
        <v>0</v>
      </c>
      <c r="E50" s="14">
        <f t="shared" si="12"/>
        <v>200000</v>
      </c>
      <c r="F50" s="14">
        <f t="shared" si="12"/>
        <v>121637.95999999999</v>
      </c>
      <c r="G50" s="14">
        <f t="shared" si="12"/>
        <v>0</v>
      </c>
      <c r="H50" s="14">
        <f t="shared" si="12"/>
        <v>0</v>
      </c>
      <c r="I50" s="14">
        <f t="shared" si="12"/>
        <v>0</v>
      </c>
      <c r="J50" s="14">
        <f t="shared" si="12"/>
        <v>0</v>
      </c>
      <c r="K50" s="15">
        <f>+K51+K52+K53+K54+K55+K57+K58+K59+K56</f>
        <v>0</v>
      </c>
      <c r="L50" s="14">
        <f t="shared" si="12"/>
        <v>0</v>
      </c>
      <c r="M50" s="14">
        <f t="shared" si="12"/>
        <v>0</v>
      </c>
      <c r="N50" s="14">
        <f t="shared" si="12"/>
        <v>321637.96000000002</v>
      </c>
    </row>
    <row r="51" spans="1:14" x14ac:dyDescent="0.25">
      <c r="A51" s="8" t="s">
        <v>62</v>
      </c>
      <c r="B51" s="9">
        <v>0</v>
      </c>
      <c r="C51" s="9">
        <v>0</v>
      </c>
      <c r="D51" s="9">
        <v>0</v>
      </c>
      <c r="E51" s="9">
        <v>200000</v>
      </c>
      <c r="F51" s="9">
        <v>99238</v>
      </c>
      <c r="G51" s="9">
        <v>0</v>
      </c>
      <c r="H51" s="9">
        <v>0</v>
      </c>
      <c r="I51" s="10">
        <v>0</v>
      </c>
      <c r="J51" s="11">
        <v>0</v>
      </c>
      <c r="K51" s="11">
        <v>0</v>
      </c>
      <c r="L51" s="9">
        <v>0</v>
      </c>
      <c r="M51" s="11">
        <v>0</v>
      </c>
      <c r="N51" s="5">
        <f t="shared" si="11"/>
        <v>299238</v>
      </c>
    </row>
    <row r="52" spans="1:14" x14ac:dyDescent="0.25">
      <c r="A52" s="8" t="s">
        <v>63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10">
        <v>0</v>
      </c>
      <c r="J52" s="11">
        <v>0</v>
      </c>
      <c r="K52" s="11">
        <v>0</v>
      </c>
      <c r="L52" s="9">
        <v>0</v>
      </c>
      <c r="M52" s="11">
        <v>0</v>
      </c>
      <c r="N52" s="5">
        <f t="shared" si="11"/>
        <v>0</v>
      </c>
    </row>
    <row r="53" spans="1:14" x14ac:dyDescent="0.25">
      <c r="A53" s="8" t="s">
        <v>64</v>
      </c>
      <c r="B53" s="9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5">
        <f t="shared" si="11"/>
        <v>0</v>
      </c>
    </row>
    <row r="54" spans="1:14" x14ac:dyDescent="0.25">
      <c r="A54" s="8" t="s">
        <v>65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10">
        <v>0</v>
      </c>
      <c r="J54" s="11">
        <v>0</v>
      </c>
      <c r="K54" s="11">
        <v>0</v>
      </c>
      <c r="L54" s="9">
        <v>0</v>
      </c>
      <c r="M54" s="11">
        <v>0</v>
      </c>
      <c r="N54" s="5">
        <f t="shared" si="11"/>
        <v>0</v>
      </c>
    </row>
    <row r="55" spans="1:14" x14ac:dyDescent="0.25">
      <c r="A55" s="8" t="s">
        <v>66</v>
      </c>
      <c r="B55" s="12">
        <v>0</v>
      </c>
      <c r="C55" s="9">
        <v>0</v>
      </c>
      <c r="D55" s="9">
        <v>0</v>
      </c>
      <c r="E55" s="9">
        <v>0</v>
      </c>
      <c r="F55" s="9">
        <v>22399.96</v>
      </c>
      <c r="G55" s="9">
        <v>0</v>
      </c>
      <c r="H55" s="9">
        <v>0</v>
      </c>
      <c r="I55" s="10">
        <v>0</v>
      </c>
      <c r="J55" s="11">
        <v>0</v>
      </c>
      <c r="K55" s="11">
        <v>0</v>
      </c>
      <c r="L55" s="9">
        <v>0</v>
      </c>
      <c r="M55" s="11">
        <v>0</v>
      </c>
      <c r="N55" s="5">
        <f t="shared" si="11"/>
        <v>22399.96</v>
      </c>
    </row>
    <row r="56" spans="1:14" x14ac:dyDescent="0.25">
      <c r="A56" s="8" t="s">
        <v>67</v>
      </c>
      <c r="B56" s="12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10">
        <v>0</v>
      </c>
      <c r="J56" s="11">
        <v>0</v>
      </c>
      <c r="K56" s="11">
        <v>0</v>
      </c>
      <c r="L56" s="9">
        <v>0</v>
      </c>
      <c r="M56" s="11">
        <v>0</v>
      </c>
      <c r="N56" s="5">
        <f t="shared" si="11"/>
        <v>0</v>
      </c>
    </row>
    <row r="57" spans="1:14" x14ac:dyDescent="0.25">
      <c r="A57" s="8" t="s">
        <v>68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10">
        <v>0</v>
      </c>
      <c r="J57" s="11">
        <v>0</v>
      </c>
      <c r="K57" s="11">
        <v>0</v>
      </c>
      <c r="L57" s="9">
        <v>0</v>
      </c>
      <c r="M57" s="11">
        <v>0</v>
      </c>
      <c r="N57" s="5">
        <f t="shared" si="11"/>
        <v>0</v>
      </c>
    </row>
    <row r="58" spans="1:14" x14ac:dyDescent="0.25">
      <c r="A58" s="8" t="s">
        <v>69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1">
        <v>0</v>
      </c>
      <c r="L58" s="12">
        <v>0</v>
      </c>
      <c r="M58" s="9">
        <v>0</v>
      </c>
      <c r="N58" s="5">
        <f t="shared" si="11"/>
        <v>0</v>
      </c>
    </row>
    <row r="59" spans="1:14" x14ac:dyDescent="0.25">
      <c r="A59" s="8" t="s">
        <v>70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1">
        <v>0</v>
      </c>
      <c r="L59" s="9">
        <v>0</v>
      </c>
      <c r="M59" s="9">
        <v>0</v>
      </c>
      <c r="N59" s="5">
        <f t="shared" si="11"/>
        <v>0</v>
      </c>
    </row>
    <row r="60" spans="1:14" x14ac:dyDescent="0.25">
      <c r="A60" s="6" t="s">
        <v>71</v>
      </c>
      <c r="B60" s="5">
        <f>+B61+B62+B63+B64</f>
        <v>0</v>
      </c>
      <c r="C60" s="5">
        <f t="shared" ref="C60:N60" si="13">+C61+C62+C63+C64</f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5">
        <f t="shared" si="13"/>
        <v>0</v>
      </c>
      <c r="K60" s="5">
        <f t="shared" si="13"/>
        <v>0</v>
      </c>
      <c r="L60" s="5">
        <f t="shared" si="13"/>
        <v>0</v>
      </c>
      <c r="M60" s="5">
        <f t="shared" si="13"/>
        <v>0</v>
      </c>
      <c r="N60" s="5">
        <f t="shared" si="13"/>
        <v>0</v>
      </c>
    </row>
    <row r="61" spans="1:14" x14ac:dyDescent="0.25">
      <c r="A61" s="8" t="s">
        <v>72</v>
      </c>
      <c r="B61" s="12">
        <v>0</v>
      </c>
      <c r="C61" s="12">
        <v>0</v>
      </c>
      <c r="D61" s="12">
        <v>0</v>
      </c>
      <c r="E61" s="9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5">
        <f t="shared" si="11"/>
        <v>0</v>
      </c>
    </row>
    <row r="62" spans="1:14" x14ac:dyDescent="0.25">
      <c r="A62" s="8" t="s">
        <v>73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11">
        <v>0</v>
      </c>
      <c r="L62" s="9">
        <v>0</v>
      </c>
      <c r="M62" s="9">
        <v>0</v>
      </c>
      <c r="N62" s="5">
        <f t="shared" si="11"/>
        <v>0</v>
      </c>
    </row>
    <row r="63" spans="1:14" x14ac:dyDescent="0.25">
      <c r="A63" s="8" t="s">
        <v>74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11">
        <v>0</v>
      </c>
      <c r="L63" s="9">
        <v>0</v>
      </c>
      <c r="M63" s="9">
        <v>0</v>
      </c>
      <c r="N63" s="5">
        <f t="shared" si="11"/>
        <v>0</v>
      </c>
    </row>
    <row r="64" spans="1:14" x14ac:dyDescent="0.25">
      <c r="A64" s="8" t="s">
        <v>75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1">
        <v>0</v>
      </c>
      <c r="L64" s="9">
        <v>0</v>
      </c>
      <c r="M64" s="9">
        <v>0</v>
      </c>
      <c r="N64" s="5">
        <f t="shared" si="11"/>
        <v>0</v>
      </c>
    </row>
    <row r="65" spans="1:14" x14ac:dyDescent="0.25">
      <c r="A65" s="6" t="s">
        <v>76</v>
      </c>
      <c r="B65" s="14">
        <f>+B66+B67</f>
        <v>0</v>
      </c>
      <c r="C65" s="14">
        <f t="shared" ref="C65:M65" si="14">+C66+C67</f>
        <v>0</v>
      </c>
      <c r="D65" s="14">
        <f t="shared" si="14"/>
        <v>0</v>
      </c>
      <c r="E65" s="14">
        <f t="shared" si="14"/>
        <v>0</v>
      </c>
      <c r="F65" s="14">
        <f t="shared" si="14"/>
        <v>0</v>
      </c>
      <c r="G65" s="14">
        <f t="shared" si="14"/>
        <v>0</v>
      </c>
      <c r="H65" s="14">
        <f t="shared" si="14"/>
        <v>0</v>
      </c>
      <c r="I65" s="14">
        <f t="shared" si="14"/>
        <v>0</v>
      </c>
      <c r="J65" s="14">
        <f t="shared" si="14"/>
        <v>0</v>
      </c>
      <c r="K65" s="14">
        <f t="shared" si="14"/>
        <v>0</v>
      </c>
      <c r="L65" s="14">
        <f t="shared" si="14"/>
        <v>0</v>
      </c>
      <c r="M65" s="14">
        <f t="shared" si="14"/>
        <v>0</v>
      </c>
      <c r="N65" s="14">
        <f>+N66+N67</f>
        <v>0</v>
      </c>
    </row>
    <row r="66" spans="1:14" x14ac:dyDescent="0.25">
      <c r="A66" s="8" t="s">
        <v>77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1">
        <v>0</v>
      </c>
      <c r="L66" s="9">
        <v>0</v>
      </c>
      <c r="M66" s="9">
        <v>0</v>
      </c>
      <c r="N66" s="5">
        <f t="shared" si="11"/>
        <v>0</v>
      </c>
    </row>
    <row r="67" spans="1:14" x14ac:dyDescent="0.25">
      <c r="A67" s="8" t="s">
        <v>78</v>
      </c>
      <c r="B67" s="12">
        <v>0</v>
      </c>
      <c r="C67" s="12">
        <v>0</v>
      </c>
      <c r="D67" s="12">
        <v>0</v>
      </c>
      <c r="E67" s="12">
        <v>0</v>
      </c>
      <c r="F67" s="9">
        <v>0</v>
      </c>
      <c r="G67" s="12">
        <v>0</v>
      </c>
      <c r="H67" s="12">
        <v>0</v>
      </c>
      <c r="I67" s="12">
        <v>0</v>
      </c>
      <c r="J67" s="9">
        <v>0</v>
      </c>
      <c r="K67" s="12">
        <v>0</v>
      </c>
      <c r="L67" s="9">
        <v>0</v>
      </c>
      <c r="M67" s="9">
        <v>0</v>
      </c>
      <c r="N67" s="5">
        <f t="shared" si="11"/>
        <v>0</v>
      </c>
    </row>
    <row r="68" spans="1:14" x14ac:dyDescent="0.25">
      <c r="A68" s="6" t="s">
        <v>79</v>
      </c>
      <c r="B68" s="14">
        <f>+B69+B70+B71</f>
        <v>0</v>
      </c>
      <c r="C68" s="14">
        <f t="shared" ref="C68:N68" si="15">+C69+C70+C71</f>
        <v>0</v>
      </c>
      <c r="D68" s="14">
        <f t="shared" si="15"/>
        <v>0</v>
      </c>
      <c r="E68" s="14">
        <f t="shared" si="15"/>
        <v>0</v>
      </c>
      <c r="F68" s="14">
        <f t="shared" si="15"/>
        <v>0</v>
      </c>
      <c r="G68" s="14">
        <f t="shared" si="15"/>
        <v>0</v>
      </c>
      <c r="H68" s="14">
        <f t="shared" si="15"/>
        <v>0</v>
      </c>
      <c r="I68" s="14">
        <f t="shared" si="15"/>
        <v>0</v>
      </c>
      <c r="J68" s="14">
        <f t="shared" si="15"/>
        <v>0</v>
      </c>
      <c r="K68" s="14">
        <f t="shared" si="15"/>
        <v>0</v>
      </c>
      <c r="L68" s="14">
        <f t="shared" si="15"/>
        <v>0</v>
      </c>
      <c r="M68" s="14">
        <f t="shared" si="15"/>
        <v>0</v>
      </c>
      <c r="N68" s="14">
        <f t="shared" si="15"/>
        <v>0</v>
      </c>
    </row>
    <row r="69" spans="1:14" x14ac:dyDescent="0.25">
      <c r="A69" s="8" t="s">
        <v>80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11">
        <v>0</v>
      </c>
      <c r="L69" s="9">
        <v>0</v>
      </c>
      <c r="M69" s="9">
        <v>0</v>
      </c>
      <c r="N69" s="5">
        <f t="shared" si="11"/>
        <v>0</v>
      </c>
    </row>
    <row r="70" spans="1:14" x14ac:dyDescent="0.25">
      <c r="A70" s="8" t="s">
        <v>81</v>
      </c>
      <c r="B70" s="12">
        <v>0</v>
      </c>
      <c r="C70" s="12">
        <v>0</v>
      </c>
      <c r="D70" s="12">
        <v>0</v>
      </c>
      <c r="E70" s="12">
        <v>0</v>
      </c>
      <c r="F70" s="9">
        <v>0</v>
      </c>
      <c r="G70" s="12">
        <v>0</v>
      </c>
      <c r="H70" s="12">
        <v>0</v>
      </c>
      <c r="I70" s="12">
        <v>0</v>
      </c>
      <c r="J70" s="9">
        <v>0</v>
      </c>
      <c r="K70" s="12">
        <v>0</v>
      </c>
      <c r="L70" s="9">
        <v>0</v>
      </c>
      <c r="M70" s="9">
        <v>0</v>
      </c>
      <c r="N70" s="5">
        <f t="shared" si="11"/>
        <v>0</v>
      </c>
    </row>
    <row r="71" spans="1:14" x14ac:dyDescent="0.25">
      <c r="A71" s="8" t="s">
        <v>82</v>
      </c>
      <c r="B71" s="12">
        <v>0</v>
      </c>
      <c r="C71" s="12">
        <v>0</v>
      </c>
      <c r="D71" s="12">
        <v>0</v>
      </c>
      <c r="E71" s="12">
        <v>0</v>
      </c>
      <c r="F71" s="9">
        <v>0</v>
      </c>
      <c r="G71" s="12">
        <v>0</v>
      </c>
      <c r="H71" s="12">
        <v>0</v>
      </c>
      <c r="I71" s="12">
        <v>0</v>
      </c>
      <c r="J71" s="9">
        <v>0</v>
      </c>
      <c r="K71" s="12">
        <v>0</v>
      </c>
      <c r="L71" s="9">
        <v>0</v>
      </c>
      <c r="M71" s="9">
        <v>0</v>
      </c>
      <c r="N71" s="5">
        <f t="shared" si="11"/>
        <v>0</v>
      </c>
    </row>
    <row r="72" spans="1:14" x14ac:dyDescent="0.25">
      <c r="A72" s="16" t="s">
        <v>83</v>
      </c>
      <c r="B72" s="14">
        <f>+B73+B76+B79</f>
        <v>0</v>
      </c>
      <c r="C72" s="14">
        <f t="shared" ref="C72:N72" si="16">+C73+C76+C79</f>
        <v>0</v>
      </c>
      <c r="D72" s="14">
        <f t="shared" si="16"/>
        <v>0</v>
      </c>
      <c r="E72" s="14">
        <f t="shared" si="16"/>
        <v>0</v>
      </c>
      <c r="F72" s="14">
        <f t="shared" si="16"/>
        <v>0</v>
      </c>
      <c r="G72" s="14">
        <f t="shared" si="16"/>
        <v>0</v>
      </c>
      <c r="H72" s="14">
        <f t="shared" si="16"/>
        <v>0</v>
      </c>
      <c r="I72" s="14">
        <f t="shared" si="16"/>
        <v>0</v>
      </c>
      <c r="J72" s="14">
        <f t="shared" si="16"/>
        <v>0</v>
      </c>
      <c r="K72" s="14">
        <f t="shared" si="16"/>
        <v>0</v>
      </c>
      <c r="L72" s="14">
        <f t="shared" si="16"/>
        <v>0</v>
      </c>
      <c r="M72" s="14">
        <f t="shared" si="16"/>
        <v>0</v>
      </c>
      <c r="N72" s="14">
        <f t="shared" si="16"/>
        <v>0</v>
      </c>
    </row>
    <row r="73" spans="1:14" x14ac:dyDescent="0.25">
      <c r="A73" s="6" t="s">
        <v>84</v>
      </c>
      <c r="B73" s="14">
        <f>+B74+B75</f>
        <v>0</v>
      </c>
      <c r="C73" s="14">
        <f t="shared" ref="C73:N73" si="17">+C74+C75</f>
        <v>0</v>
      </c>
      <c r="D73" s="14">
        <f t="shared" si="17"/>
        <v>0</v>
      </c>
      <c r="E73" s="14">
        <f t="shared" si="17"/>
        <v>0</v>
      </c>
      <c r="F73" s="14">
        <f t="shared" si="17"/>
        <v>0</v>
      </c>
      <c r="G73" s="14">
        <f t="shared" si="17"/>
        <v>0</v>
      </c>
      <c r="H73" s="14">
        <f t="shared" si="17"/>
        <v>0</v>
      </c>
      <c r="I73" s="14">
        <f t="shared" si="17"/>
        <v>0</v>
      </c>
      <c r="J73" s="14">
        <f t="shared" si="17"/>
        <v>0</v>
      </c>
      <c r="K73" s="14">
        <f t="shared" si="17"/>
        <v>0</v>
      </c>
      <c r="L73" s="14">
        <f t="shared" si="17"/>
        <v>0</v>
      </c>
      <c r="M73" s="14">
        <f t="shared" si="17"/>
        <v>0</v>
      </c>
      <c r="N73" s="14">
        <f t="shared" si="17"/>
        <v>0</v>
      </c>
    </row>
    <row r="74" spans="1:14" x14ac:dyDescent="0.25">
      <c r="A74" s="8" t="s">
        <v>85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5">
        <f t="shared" si="11"/>
        <v>0</v>
      </c>
    </row>
    <row r="75" spans="1:14" x14ac:dyDescent="0.25">
      <c r="A75" s="8" t="s">
        <v>86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1">
        <v>0</v>
      </c>
      <c r="L75" s="9">
        <v>0</v>
      </c>
      <c r="M75" s="9">
        <v>0</v>
      </c>
      <c r="N75" s="5">
        <f t="shared" si="11"/>
        <v>0</v>
      </c>
    </row>
    <row r="76" spans="1:14" x14ac:dyDescent="0.25">
      <c r="A76" s="6" t="s">
        <v>87</v>
      </c>
      <c r="B76" s="14">
        <f>+B77+B78</f>
        <v>0</v>
      </c>
      <c r="C76" s="14">
        <f t="shared" ref="C76:M76" si="18">+C77+C78</f>
        <v>0</v>
      </c>
      <c r="D76" s="14">
        <f t="shared" si="18"/>
        <v>0</v>
      </c>
      <c r="E76" s="14">
        <f t="shared" si="18"/>
        <v>0</v>
      </c>
      <c r="F76" s="14">
        <f t="shared" si="18"/>
        <v>0</v>
      </c>
      <c r="G76" s="14">
        <f t="shared" si="18"/>
        <v>0</v>
      </c>
      <c r="H76" s="14">
        <f t="shared" si="18"/>
        <v>0</v>
      </c>
      <c r="I76" s="14">
        <f t="shared" si="18"/>
        <v>0</v>
      </c>
      <c r="J76" s="14">
        <f t="shared" si="18"/>
        <v>0</v>
      </c>
      <c r="K76" s="14">
        <f t="shared" si="18"/>
        <v>0</v>
      </c>
      <c r="L76" s="14">
        <f t="shared" si="18"/>
        <v>0</v>
      </c>
      <c r="M76" s="14">
        <f t="shared" si="18"/>
        <v>0</v>
      </c>
      <c r="N76" s="14">
        <f>+N77+N78</f>
        <v>0</v>
      </c>
    </row>
    <row r="77" spans="1:14" x14ac:dyDescent="0.25">
      <c r="A77" s="8" t="s">
        <v>88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11">
        <v>0</v>
      </c>
      <c r="L77" s="9">
        <v>0</v>
      </c>
      <c r="M77" s="9">
        <v>0</v>
      </c>
      <c r="N77" s="5">
        <f t="shared" si="11"/>
        <v>0</v>
      </c>
    </row>
    <row r="78" spans="1:14" x14ac:dyDescent="0.25">
      <c r="A78" s="8" t="s">
        <v>89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5">
        <f t="shared" si="11"/>
        <v>0</v>
      </c>
    </row>
    <row r="79" spans="1:14" x14ac:dyDescent="0.25">
      <c r="A79" s="6" t="s">
        <v>90</v>
      </c>
      <c r="B79" s="14">
        <f>+B80</f>
        <v>0</v>
      </c>
      <c r="C79" s="14">
        <f t="shared" ref="C79:M79" si="19">+C80</f>
        <v>0</v>
      </c>
      <c r="D79" s="14">
        <f t="shared" si="19"/>
        <v>0</v>
      </c>
      <c r="E79" s="14">
        <f t="shared" si="19"/>
        <v>0</v>
      </c>
      <c r="F79" s="14">
        <f t="shared" si="19"/>
        <v>0</v>
      </c>
      <c r="G79" s="14">
        <f t="shared" si="19"/>
        <v>0</v>
      </c>
      <c r="H79" s="14">
        <f t="shared" si="19"/>
        <v>0</v>
      </c>
      <c r="I79" s="14">
        <f t="shared" si="19"/>
        <v>0</v>
      </c>
      <c r="J79" s="14">
        <f t="shared" si="19"/>
        <v>0</v>
      </c>
      <c r="K79" s="14">
        <f t="shared" si="19"/>
        <v>0</v>
      </c>
      <c r="L79" s="14">
        <f t="shared" si="19"/>
        <v>0</v>
      </c>
      <c r="M79" s="14">
        <f t="shared" si="19"/>
        <v>0</v>
      </c>
      <c r="N79" s="14">
        <f>+N80</f>
        <v>0</v>
      </c>
    </row>
    <row r="80" spans="1:14" x14ac:dyDescent="0.25">
      <c r="A80" s="8" t="s">
        <v>91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11">
        <v>0</v>
      </c>
      <c r="L80" s="9">
        <v>0</v>
      </c>
      <c r="M80" s="9">
        <v>0</v>
      </c>
      <c r="N80" s="5">
        <f t="shared" si="11"/>
        <v>0</v>
      </c>
    </row>
    <row r="81" spans="1:14" x14ac:dyDescent="0.25">
      <c r="A81" s="17" t="s">
        <v>92</v>
      </c>
      <c r="B81" s="18">
        <f>+B7</f>
        <v>9212167.1900000013</v>
      </c>
      <c r="C81" s="18">
        <f t="shared" ref="C81:M81" si="20">+C7</f>
        <v>11577185.600000001</v>
      </c>
      <c r="D81" s="18">
        <f t="shared" si="20"/>
        <v>35160089.539999999</v>
      </c>
      <c r="E81" s="18">
        <f t="shared" si="20"/>
        <v>23359912.699999999</v>
      </c>
      <c r="F81" s="18">
        <f>+F7</f>
        <v>20784887.880000003</v>
      </c>
      <c r="G81" s="18">
        <f t="shared" si="20"/>
        <v>19004918.850000001</v>
      </c>
      <c r="H81" s="18">
        <f t="shared" si="20"/>
        <v>0</v>
      </c>
      <c r="I81" s="18">
        <f t="shared" si="20"/>
        <v>0</v>
      </c>
      <c r="J81" s="18">
        <f t="shared" si="20"/>
        <v>0</v>
      </c>
      <c r="K81" s="18">
        <f t="shared" si="20"/>
        <v>0</v>
      </c>
      <c r="L81" s="18">
        <f t="shared" si="20"/>
        <v>0</v>
      </c>
      <c r="M81" s="18">
        <f t="shared" si="20"/>
        <v>0</v>
      </c>
      <c r="N81" s="18">
        <f>+N7</f>
        <v>119099161.75999999</v>
      </c>
    </row>
    <row r="82" spans="1:14" x14ac:dyDescent="0.25">
      <c r="A82" s="19"/>
    </row>
  </sheetData>
  <mergeCells count="5">
    <mergeCell ref="A1:N1"/>
    <mergeCell ref="A2:N2"/>
    <mergeCell ref="A3:N3"/>
    <mergeCell ref="A4:N4"/>
    <mergeCell ref="A5:N5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SCARLET</cp:lastModifiedBy>
  <dcterms:created xsi:type="dcterms:W3CDTF">2025-07-05T14:05:54Z</dcterms:created>
  <dcterms:modified xsi:type="dcterms:W3CDTF">2025-07-05T14:38:23Z</dcterms:modified>
</cp:coreProperties>
</file>