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DEL 17-08-2012 AL 31-03-2016" sheetId="1" r:id="rId1"/>
  </sheets>
  <definedNames>
    <definedName name="_xlnm._FilterDatabase" localSheetId="0" hidden="1">'DEL 17-08-2012 AL 31-03-2016'!$B$9:$M$64</definedName>
    <definedName name="_xlnm.Print_Area" localSheetId="0">'DEL 17-08-2012 AL 31-03-2016'!$A$1:$M$68</definedName>
    <definedName name="_xlnm.Print_Titles" localSheetId="0">'DEL 17-08-2012 AL 31-03-2016'!$9:$9</definedName>
  </definedNames>
  <calcPr calcId="125725"/>
</workbook>
</file>

<file path=xl/calcChain.xml><?xml version="1.0" encoding="utf-8"?>
<calcChain xmlns="http://schemas.openxmlformats.org/spreadsheetml/2006/main">
  <c r="I63" i="1"/>
  <c r="I62"/>
  <c r="F59"/>
  <c r="M59" s="1"/>
  <c r="F58"/>
  <c r="M58" s="1"/>
  <c r="I61"/>
  <c r="M60"/>
  <c r="J57"/>
  <c r="J56"/>
  <c r="I55" l="1"/>
  <c r="I54"/>
  <c r="I53"/>
  <c r="M52"/>
  <c r="M51"/>
  <c r="M50"/>
  <c r="M49"/>
  <c r="M48"/>
  <c r="M47"/>
  <c r="M46"/>
  <c r="M45"/>
  <c r="I64" l="1"/>
  <c r="J44"/>
  <c r="J42"/>
  <c r="J43"/>
  <c r="K40"/>
  <c r="L39"/>
  <c r="L37"/>
  <c r="L36"/>
  <c r="L35"/>
  <c r="L34"/>
  <c r="M32"/>
  <c r="M31"/>
  <c r="M30"/>
  <c r="M28"/>
  <c r="M27"/>
  <c r="K41"/>
  <c r="L38"/>
  <c r="M33"/>
  <c r="M29"/>
  <c r="J64" l="1"/>
  <c r="K64"/>
  <c r="L64"/>
  <c r="M26"/>
  <c r="M25"/>
  <c r="M24" l="1"/>
  <c r="M23"/>
  <c r="M22" l="1"/>
  <c r="M21"/>
  <c r="M20"/>
  <c r="M19"/>
  <c r="M16" l="1"/>
  <c r="M17"/>
  <c r="M18" l="1"/>
  <c r="M12" l="1"/>
  <c r="M11"/>
  <c r="M15"/>
  <c r="M14"/>
  <c r="M13" l="1"/>
  <c r="F10" l="1"/>
  <c r="F64" s="1"/>
  <c r="M10" l="1"/>
  <c r="M64" l="1"/>
</calcChain>
</file>

<file path=xl/sharedStrings.xml><?xml version="1.0" encoding="utf-8"?>
<sst xmlns="http://schemas.openxmlformats.org/spreadsheetml/2006/main" count="241" uniqueCount="114">
  <si>
    <t>CONCEPTO</t>
  </si>
  <si>
    <t>MONTO</t>
  </si>
  <si>
    <t>S/N</t>
  </si>
  <si>
    <t>CONFEC. PRENDA DE VESTIR</t>
  </si>
  <si>
    <t>PARVONEH, SRL C-245</t>
  </si>
  <si>
    <t>MASTER UNLIMITED, SRL C-256</t>
  </si>
  <si>
    <t xml:space="preserve"> </t>
  </si>
  <si>
    <t>T O T A L</t>
  </si>
  <si>
    <t>PROVEEDOR /BENEFICIARIO</t>
  </si>
  <si>
    <t>FECHA VENCIMIENTO</t>
  </si>
  <si>
    <t>0-30 DIAS</t>
  </si>
  <si>
    <t>31-60 DIAS</t>
  </si>
  <si>
    <t>61-90 DIAS</t>
  </si>
  <si>
    <t>91-120 DIAS</t>
  </si>
  <si>
    <t>120 O MAS</t>
  </si>
  <si>
    <t>A010010011500000014</t>
  </si>
  <si>
    <t>A010010011500000001</t>
  </si>
  <si>
    <t>S/F</t>
  </si>
  <si>
    <t>A010010011500000015</t>
  </si>
  <si>
    <t>RETENCIONES POR PAGAR 5% A MAYO-17</t>
  </si>
  <si>
    <t>31/06/2017</t>
  </si>
  <si>
    <t>RETENCIONES POR PAGAR 5% A JUNIO-17</t>
  </si>
  <si>
    <t>RETENCIONES POR PAGAR 10% A JUNIO-17</t>
  </si>
  <si>
    <t>RETENCIONES POR PAGAR 10% A MAYO-17</t>
  </si>
  <si>
    <t xml:space="preserve">CRUZ NIDIO SANTANA </t>
  </si>
  <si>
    <t>A010010011500000679</t>
  </si>
  <si>
    <t>FOTOMEGRAF</t>
  </si>
  <si>
    <t>DGII</t>
  </si>
  <si>
    <t>RETENCIONES POR PAGAR 5% A JULIO-17</t>
  </si>
  <si>
    <t>RETENCIONES POR PAGAR 10% A JULIO-17</t>
  </si>
  <si>
    <t>ADQ. DE LETREROS PARA PROYECTOS</t>
  </si>
  <si>
    <t>RETENCIONES POR PAGAR 5% A AGOSTO-17</t>
  </si>
  <si>
    <t>RETENCIONES POR PAGAR 10% A AGOSTO-17</t>
  </si>
  <si>
    <t>RETENCIONES POR PAGAR 30% A AGOSTO-17</t>
  </si>
  <si>
    <t>RETENCIONES POR PAGAR 100% A AGOSTO-17</t>
  </si>
  <si>
    <t>RETENCIONES POR PAGAR 5% A SEPTIEMBRE-17</t>
  </si>
  <si>
    <t>RETENCIONES POR PAGAR 10% A SEPTIEMBRE-17</t>
  </si>
  <si>
    <t>RETENCIONES POR PAGAR 5% A OCTUBRE-17</t>
  </si>
  <si>
    <t>RETENCIONES POR PAGAR 10% A OCTUBRE-17</t>
  </si>
  <si>
    <t>RETENCIONES POR PAGAR 5% A NOVIEMBRE-17</t>
  </si>
  <si>
    <t>RETENCIONES POR PAGAR 5% A DICIEMBRE-17</t>
  </si>
  <si>
    <t>RETENCIONES POR PAGAR 10% A DICIEMBRE-17</t>
  </si>
  <si>
    <t>RETENCIONES POR PAGAR 100% A NOVIEMBRE-17</t>
  </si>
  <si>
    <t>RETENCIONES POR PAGAR 100% A DICIEMBRE-17</t>
  </si>
  <si>
    <t>31/012018</t>
  </si>
  <si>
    <t>RETENCIONES POR PAGAR 5% A ENERO-18</t>
  </si>
  <si>
    <t>RETENCIONES POR PAGAR 30% A ENERO-18</t>
  </si>
  <si>
    <t>RETENCIONES POR PAGAR 100% A ENERO-18</t>
  </si>
  <si>
    <t>RETENCIONES POR PAGAR 100% A FEBRERO-18</t>
  </si>
  <si>
    <t>RETENCIONES POR PAGAR 5% A FEBRERO-18</t>
  </si>
  <si>
    <t>RETENCIONES POR PAGAR 5% A MARZO-18</t>
  </si>
  <si>
    <t>A010010011500000012</t>
  </si>
  <si>
    <t>A010010011500000013</t>
  </si>
  <si>
    <t>RETENCIONES POR PAGAR 5% A ABRIL-18</t>
  </si>
  <si>
    <t>A010010011500000016</t>
  </si>
  <si>
    <t>A410010051500000126</t>
  </si>
  <si>
    <t>ALTICE DOMINICANA, SA</t>
  </si>
  <si>
    <t>A010010011500000058</t>
  </si>
  <si>
    <t>FASHION TEXTIL GROUP</t>
  </si>
  <si>
    <t>A010010011500000059</t>
  </si>
  <si>
    <t>A010010011500000060</t>
  </si>
  <si>
    <t>A010010011500000027</t>
  </si>
  <si>
    <t>A010010011500000028</t>
  </si>
  <si>
    <t>A010010011500000029</t>
  </si>
  <si>
    <t>ADELCA</t>
  </si>
  <si>
    <t>A010010011500000030</t>
  </si>
  <si>
    <t>SUPLILAT</t>
  </si>
  <si>
    <t>B1500000449</t>
  </si>
  <si>
    <t>A010010011500000017</t>
  </si>
  <si>
    <t>RETENCIONES POR PAGAR 5% A MAYO-18</t>
  </si>
  <si>
    <t>P010010011502113540</t>
  </si>
  <si>
    <t>ING. CONSULTORES ESPECIALIZADOS, SRL</t>
  </si>
  <si>
    <t>CUBICACION NO.2, REMODELACION OFIC. PRINC.</t>
  </si>
  <si>
    <t>P010010011502113541</t>
  </si>
  <si>
    <t>CUBICACION NO.2, CONT. NAVE IND. HATO DAMA</t>
  </si>
  <si>
    <t>MOISES ERNESTO VARGAS</t>
  </si>
  <si>
    <t>SUPERVISION DE TRABAJOS DE REMODELACION</t>
  </si>
  <si>
    <t>B1500000002</t>
  </si>
  <si>
    <t>B1500000001</t>
  </si>
  <si>
    <t>A010010011500000002</t>
  </si>
  <si>
    <t>MAYORKA GROUP, SRL</t>
  </si>
  <si>
    <t>COMPRA DE POLOSHERS Y GORRAS</t>
  </si>
  <si>
    <t>A010010011500004520</t>
  </si>
  <si>
    <t>LUDISA, SRL</t>
  </si>
  <si>
    <t>ALQ. LOCAL DE INAGUJA LAS AMERICAS - ENERO-18</t>
  </si>
  <si>
    <t>ADQ. DE PRENDA DE VESTIR UNIFORMES</t>
  </si>
  <si>
    <t>INTERNET RAPIDO INAGUJA PRINC. - ABRIL - 18</t>
  </si>
  <si>
    <t>ALQ. LOCAL DE INAGUJA LAS AMERICAS - FEB.-18</t>
  </si>
  <si>
    <t>ALQ. LOCAL DE INAGUJA LAS AMERICAS - MARZO-18</t>
  </si>
  <si>
    <t>ALQ. LOCAL DE INAGUJA LAS AMERICAS - ABRIL-18</t>
  </si>
  <si>
    <t>INTERNET RAPIDO INAGUJA PRINC. - MAYO - 18</t>
  </si>
  <si>
    <t>ALQ. LOCAL DE INAGUJA LAS AMERICAS - MAYO-18</t>
  </si>
  <si>
    <t>COMPRA DE NEUMATICOS PARA VEHIC. DE LA INST.</t>
  </si>
  <si>
    <t>ADQ. CALZADOS ESCOLARES</t>
  </si>
  <si>
    <t>INAGUJA</t>
  </si>
  <si>
    <t>INDUSTRIA NACIONAL DE AGUJA</t>
  </si>
  <si>
    <t xml:space="preserve">  RELACION DE CUENTAS POR PAGAR AL 31 DE MAYO DEL 2018</t>
  </si>
  <si>
    <t>LIC. KELVIN FLORES</t>
  </si>
  <si>
    <t xml:space="preserve">     CONTADOR</t>
  </si>
  <si>
    <t>FECHA FACTURA</t>
  </si>
  <si>
    <t>NUMERO DE FACTURA</t>
  </si>
  <si>
    <t>ITEM</t>
  </si>
  <si>
    <t>OBJETAL</t>
  </si>
  <si>
    <t>2.2.8.7.06</t>
  </si>
  <si>
    <t>2.2.8.8.01</t>
  </si>
  <si>
    <t>2.3.2.4.01</t>
  </si>
  <si>
    <t>2.2.5.1.01</t>
  </si>
  <si>
    <t>2.2.1.5.01</t>
  </si>
  <si>
    <t>2.3.2.3.01</t>
  </si>
  <si>
    <t>2.3.5.3.01</t>
  </si>
  <si>
    <t>2.7.1.2.01</t>
  </si>
  <si>
    <t>2.7.1.5.01</t>
  </si>
  <si>
    <t>2.3.5.5.01</t>
  </si>
  <si>
    <t>ALQ. LOCAL DE INAGUJA LAS AMERICAS - DIC.-17</t>
  </si>
</sst>
</file>

<file path=xl/styles.xml><?xml version="1.0" encoding="utf-8"?>
<styleSheet xmlns="http://schemas.openxmlformats.org/spreadsheetml/2006/main">
  <numFmts count="2">
    <numFmt numFmtId="164" formatCode="_(&quot;RD$&quot;* #,##0.00_);_(&quot;RD$&quot;* \(#,##0.00\);_(&quot;RD$&quot;* &quot;-&quot;??_);_(@_)"/>
    <numFmt numFmtId="165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/>
    <xf numFmtId="1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5" fillId="0" borderId="0" xfId="0" applyFont="1" applyBorder="1" applyAlignment="1"/>
    <xf numFmtId="0" fontId="3" fillId="0" borderId="0" xfId="0" applyFont="1" applyBorder="1" applyAlignment="1"/>
    <xf numFmtId="0" fontId="0" fillId="0" borderId="0" xfId="0" applyFont="1" applyBorder="1" applyAlignment="1"/>
    <xf numFmtId="0" fontId="2" fillId="0" borderId="0" xfId="0" applyFont="1" applyBorder="1" applyAlignment="1">
      <alignment horizontal="right"/>
    </xf>
    <xf numFmtId="0" fontId="5" fillId="0" borderId="0" xfId="0" applyFont="1" applyBorder="1"/>
    <xf numFmtId="165" fontId="0" fillId="0" borderId="0" xfId="0" applyNumberFormat="1"/>
    <xf numFmtId="0" fontId="0" fillId="0" borderId="0" xfId="0" applyBorder="1"/>
    <xf numFmtId="0" fontId="0" fillId="0" borderId="0" xfId="0" applyFont="1"/>
    <xf numFmtId="0" fontId="3" fillId="0" borderId="0" xfId="0" applyFont="1"/>
    <xf numFmtId="165" fontId="1" fillId="0" borderId="0" xfId="1" applyFont="1" applyFill="1" applyBorder="1" applyAlignment="1">
      <alignment horizontal="right"/>
    </xf>
    <xf numFmtId="165" fontId="0" fillId="0" borderId="0" xfId="0" applyNumberFormat="1" applyFont="1"/>
    <xf numFmtId="4" fontId="4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Alignment="1"/>
    <xf numFmtId="0" fontId="4" fillId="0" borderId="0" xfId="0" applyFont="1" applyFill="1" applyBorder="1"/>
    <xf numFmtId="0" fontId="2" fillId="0" borderId="0" xfId="0" applyFont="1" applyBorder="1" applyAlignment="1">
      <alignment horizontal="center"/>
    </xf>
    <xf numFmtId="4" fontId="0" fillId="0" borderId="0" xfId="0" applyNumberForma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65" fontId="4" fillId="0" borderId="0" xfId="0" applyNumberFormat="1" applyFont="1" applyFill="1" applyBorder="1"/>
    <xf numFmtId="0" fontId="6" fillId="0" borderId="0" xfId="0" applyFont="1" applyFill="1" applyBorder="1"/>
    <xf numFmtId="165" fontId="8" fillId="0" borderId="0" xfId="0" applyNumberFormat="1" applyFont="1" applyFill="1" applyBorder="1" applyAlignment="1"/>
    <xf numFmtId="165" fontId="8" fillId="0" borderId="0" xfId="0" applyNumberFormat="1" applyFont="1" applyFill="1" applyBorder="1"/>
    <xf numFmtId="4" fontId="0" fillId="0" borderId="0" xfId="0" applyNumberFormat="1" applyFont="1"/>
    <xf numFmtId="0" fontId="6" fillId="0" borderId="0" xfId="0" applyFont="1"/>
    <xf numFmtId="0" fontId="6" fillId="0" borderId="0" xfId="0" applyFont="1" applyBorder="1"/>
    <xf numFmtId="165" fontId="9" fillId="0" borderId="0" xfId="1" applyFont="1" applyFill="1" applyBorder="1" applyAlignment="1"/>
    <xf numFmtId="0" fontId="6" fillId="0" borderId="0" xfId="0" applyNumberFormat="1" applyFont="1"/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left"/>
    </xf>
    <xf numFmtId="165" fontId="11" fillId="0" borderId="5" xfId="1" applyFont="1" applyFill="1" applyBorder="1" applyAlignment="1">
      <alignment horizontal="right"/>
    </xf>
    <xf numFmtId="14" fontId="11" fillId="0" borderId="5" xfId="0" applyNumberFormat="1" applyFont="1" applyFill="1" applyBorder="1" applyAlignment="1">
      <alignment horizontal="center"/>
    </xf>
    <xf numFmtId="165" fontId="12" fillId="0" borderId="5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14" fontId="11" fillId="0" borderId="6" xfId="0" applyNumberFormat="1" applyFont="1" applyBorder="1" applyAlignment="1">
      <alignment horizontal="center"/>
    </xf>
    <xf numFmtId="0" fontId="11" fillId="0" borderId="2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left" vertical="center"/>
    </xf>
    <xf numFmtId="165" fontId="11" fillId="0" borderId="1" xfId="1" applyFont="1" applyFill="1" applyBorder="1" applyAlignment="1">
      <alignment horizontal="right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right"/>
    </xf>
    <xf numFmtId="165" fontId="11" fillId="0" borderId="1" xfId="0" applyNumberFormat="1" applyFont="1" applyBorder="1" applyAlignment="1">
      <alignment horizontal="right"/>
    </xf>
    <xf numFmtId="14" fontId="11" fillId="0" borderId="3" xfId="0" applyNumberFormat="1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65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/>
    <xf numFmtId="0" fontId="11" fillId="0" borderId="1" xfId="0" applyFont="1" applyBorder="1"/>
    <xf numFmtId="0" fontId="11" fillId="0" borderId="14" xfId="0" applyNumberFormat="1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left"/>
    </xf>
    <xf numFmtId="0" fontId="11" fillId="0" borderId="15" xfId="0" applyNumberFormat="1" applyFont="1" applyFill="1" applyBorder="1" applyAlignment="1">
      <alignment horizontal="left" vertical="center"/>
    </xf>
    <xf numFmtId="165" fontId="11" fillId="0" borderId="15" xfId="1" applyFont="1" applyFill="1" applyBorder="1" applyAlignment="1">
      <alignment horizontal="right"/>
    </xf>
    <xf numFmtId="14" fontId="11" fillId="0" borderId="15" xfId="0" applyNumberFormat="1" applyFont="1" applyBorder="1" applyAlignment="1">
      <alignment horizontal="center"/>
    </xf>
    <xf numFmtId="165" fontId="11" fillId="0" borderId="15" xfId="0" applyNumberFormat="1" applyFont="1" applyFill="1" applyBorder="1" applyAlignment="1">
      <alignment horizontal="right"/>
    </xf>
    <xf numFmtId="0" fontId="11" fillId="0" borderId="15" xfId="0" applyFont="1" applyBorder="1" applyAlignment="1">
      <alignment horizontal="right"/>
    </xf>
    <xf numFmtId="14" fontId="11" fillId="0" borderId="16" xfId="0" applyNumberFormat="1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4" fontId="4" fillId="2" borderId="11" xfId="0" applyNumberFormat="1" applyFont="1" applyFill="1" applyBorder="1" applyAlignment="1"/>
    <xf numFmtId="165" fontId="4" fillId="2" borderId="11" xfId="1" applyFont="1" applyFill="1" applyBorder="1" applyAlignment="1">
      <alignment horizontal="right"/>
    </xf>
    <xf numFmtId="0" fontId="4" fillId="2" borderId="11" xfId="0" applyFont="1" applyFill="1" applyBorder="1"/>
    <xf numFmtId="165" fontId="4" fillId="2" borderId="13" xfId="0" applyNumberFormat="1" applyFont="1" applyFill="1" applyBorder="1" applyAlignment="1">
      <alignment horizontal="right"/>
    </xf>
    <xf numFmtId="165" fontId="4" fillId="2" borderId="12" xfId="0" applyNumberFormat="1" applyFont="1" applyFill="1" applyBorder="1" applyAlignment="1">
      <alignment horizontal="right"/>
    </xf>
    <xf numFmtId="0" fontId="8" fillId="2" borderId="17" xfId="0" applyFont="1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164" fontId="7" fillId="0" borderId="0" xfId="2" applyFont="1" applyBorder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1895476</xdr:colOff>
      <xdr:row>0</xdr:row>
      <xdr:rowOff>85725</xdr:rowOff>
    </xdr:from>
    <xdr:to>
      <xdr:col>6</xdr:col>
      <xdr:colOff>133351</xdr:colOff>
      <xdr:row>3</xdr:row>
      <xdr:rowOff>28575</xdr:rowOff>
    </xdr:to>
    <xdr:pic>
      <xdr:nvPicPr>
        <xdr:cNvPr id="2" name="1 Imagen" descr="C:\Users\Juridico 02\Downloads\LOGO+INAGUJA+ALTA+RESOLUCION+TRANS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00726" y="85725"/>
          <a:ext cx="15811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82"/>
  <sheetViews>
    <sheetView tabSelected="1" topLeftCell="B1" workbookViewId="0">
      <selection activeCell="M76" sqref="M76"/>
    </sheetView>
  </sheetViews>
  <sheetFormatPr baseColWidth="10" defaultRowHeight="15"/>
  <cols>
    <col min="1" max="1" width="11.42578125" hidden="1" customWidth="1"/>
    <col min="2" max="2" width="3.85546875" customWidth="1"/>
    <col min="3" max="3" width="17.7109375" customWidth="1"/>
    <col min="4" max="4" width="30.85546875" customWidth="1"/>
    <col min="5" max="5" width="38.28515625" customWidth="1"/>
    <col min="6" max="6" width="11.85546875" customWidth="1"/>
    <col min="7" max="8" width="10.140625" customWidth="1"/>
    <col min="9" max="9" width="11" customWidth="1"/>
    <col min="10" max="10" width="10.85546875" customWidth="1"/>
    <col min="11" max="12" width="10" customWidth="1"/>
    <col min="13" max="13" width="11.7109375" customWidth="1"/>
    <col min="14" max="14" width="8.85546875" customWidth="1"/>
    <col min="15" max="15" width="12.5703125" customWidth="1"/>
  </cols>
  <sheetData>
    <row r="1" spans="1:15" ht="21" customHeight="1">
      <c r="K1" s="1"/>
      <c r="L1" s="1"/>
      <c r="M1" s="1"/>
    </row>
    <row r="2" spans="1:15" ht="23.25" customHeight="1">
      <c r="K2" s="1"/>
      <c r="L2" s="1"/>
      <c r="M2" s="1"/>
    </row>
    <row r="3" spans="1:15" s="1" customFormat="1" ht="23.25" customHeight="1"/>
    <row r="4" spans="1:15" s="1" customFormat="1" ht="34.5" customHeight="1">
      <c r="A4" s="83" t="s">
        <v>95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5" ht="31.5" customHeight="1">
      <c r="B5" s="84" t="s">
        <v>94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5" ht="36" customHeight="1">
      <c r="A6" s="85" t="s">
        <v>96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5" ht="15.75">
      <c r="A7" s="1"/>
      <c r="B7" s="1"/>
      <c r="C7" s="13"/>
      <c r="D7" s="5"/>
      <c r="E7" s="6"/>
      <c r="F7" s="24"/>
      <c r="G7" s="26"/>
      <c r="H7" s="26"/>
      <c r="I7" s="23"/>
      <c r="J7" s="25"/>
      <c r="K7" s="1"/>
      <c r="L7" s="1"/>
      <c r="M7" s="1"/>
    </row>
    <row r="8" spans="1:15" s="1" customFormat="1" ht="16.5" thickBot="1">
      <c r="C8" s="9"/>
      <c r="D8" s="4"/>
      <c r="E8" s="7"/>
      <c r="F8" s="21"/>
      <c r="G8" s="3"/>
      <c r="H8" s="3"/>
      <c r="I8" s="8"/>
      <c r="J8" s="2"/>
    </row>
    <row r="9" spans="1:15" ht="36.75" thickBot="1">
      <c r="A9" s="1"/>
      <c r="B9" s="36" t="s">
        <v>101</v>
      </c>
      <c r="C9" s="37" t="s">
        <v>100</v>
      </c>
      <c r="D9" s="38" t="s">
        <v>8</v>
      </c>
      <c r="E9" s="39" t="s">
        <v>0</v>
      </c>
      <c r="F9" s="39" t="s">
        <v>1</v>
      </c>
      <c r="G9" s="40" t="s">
        <v>99</v>
      </c>
      <c r="H9" s="41" t="s">
        <v>9</v>
      </c>
      <c r="I9" s="42" t="s">
        <v>10</v>
      </c>
      <c r="J9" s="39" t="s">
        <v>11</v>
      </c>
      <c r="K9" s="43" t="s">
        <v>12</v>
      </c>
      <c r="L9" s="43" t="s">
        <v>13</v>
      </c>
      <c r="M9" s="44" t="s">
        <v>14</v>
      </c>
      <c r="N9" s="44" t="s">
        <v>102</v>
      </c>
    </row>
    <row r="10" spans="1:15" s="32" customFormat="1">
      <c r="B10" s="45">
        <v>1</v>
      </c>
      <c r="C10" s="46" t="s">
        <v>15</v>
      </c>
      <c r="D10" s="46" t="s">
        <v>5</v>
      </c>
      <c r="E10" s="46" t="s">
        <v>3</v>
      </c>
      <c r="F10" s="47">
        <f>1410700-1303307.2</f>
        <v>107392.80000000005</v>
      </c>
      <c r="G10" s="48">
        <v>42368</v>
      </c>
      <c r="H10" s="48">
        <v>42399</v>
      </c>
      <c r="I10" s="49"/>
      <c r="J10" s="50"/>
      <c r="K10" s="50"/>
      <c r="L10" s="50"/>
      <c r="M10" s="51">
        <f>F10+1-1</f>
        <v>107392.80000000005</v>
      </c>
      <c r="N10" s="52" t="s">
        <v>103</v>
      </c>
      <c r="O10" s="35"/>
    </row>
    <row r="11" spans="1:15" s="33" customFormat="1">
      <c r="B11" s="53">
        <v>2</v>
      </c>
      <c r="C11" s="54" t="s">
        <v>17</v>
      </c>
      <c r="D11" s="54" t="s">
        <v>27</v>
      </c>
      <c r="E11" s="55" t="s">
        <v>19</v>
      </c>
      <c r="F11" s="56">
        <v>38557.620000000003</v>
      </c>
      <c r="G11" s="57">
        <v>42886</v>
      </c>
      <c r="H11" s="57" t="s">
        <v>20</v>
      </c>
      <c r="I11" s="58"/>
      <c r="J11" s="58"/>
      <c r="K11" s="58"/>
      <c r="L11" s="58"/>
      <c r="M11" s="59">
        <f t="shared" ref="M11:M15" si="0">F11</f>
        <v>38557.620000000003</v>
      </c>
      <c r="N11" s="60" t="s">
        <v>104</v>
      </c>
      <c r="O11" s="35"/>
    </row>
    <row r="12" spans="1:15" s="33" customFormat="1">
      <c r="B12" s="53">
        <v>3</v>
      </c>
      <c r="C12" s="54" t="s">
        <v>17</v>
      </c>
      <c r="D12" s="54" t="s">
        <v>27</v>
      </c>
      <c r="E12" s="55" t="s">
        <v>23</v>
      </c>
      <c r="F12" s="56">
        <v>32362.5</v>
      </c>
      <c r="G12" s="57">
        <v>42886</v>
      </c>
      <c r="H12" s="57" t="s">
        <v>20</v>
      </c>
      <c r="I12" s="58"/>
      <c r="J12" s="58"/>
      <c r="K12" s="58"/>
      <c r="L12" s="58"/>
      <c r="M12" s="59">
        <f t="shared" si="0"/>
        <v>32362.5</v>
      </c>
      <c r="N12" s="60" t="s">
        <v>104</v>
      </c>
      <c r="O12" s="35"/>
    </row>
    <row r="13" spans="1:15" s="33" customFormat="1">
      <c r="B13" s="53">
        <v>4</v>
      </c>
      <c r="C13" s="54" t="s">
        <v>18</v>
      </c>
      <c r="D13" s="54" t="s">
        <v>4</v>
      </c>
      <c r="E13" s="54" t="s">
        <v>93</v>
      </c>
      <c r="F13" s="56">
        <v>1501591.23</v>
      </c>
      <c r="G13" s="57">
        <v>42906</v>
      </c>
      <c r="H13" s="57">
        <v>42936</v>
      </c>
      <c r="I13" s="58"/>
      <c r="J13" s="58"/>
      <c r="K13" s="58"/>
      <c r="L13" s="58"/>
      <c r="M13" s="59">
        <f t="shared" si="0"/>
        <v>1501591.23</v>
      </c>
      <c r="N13" s="60" t="s">
        <v>105</v>
      </c>
      <c r="O13" s="35"/>
    </row>
    <row r="14" spans="1:15" s="33" customFormat="1">
      <c r="B14" s="53">
        <v>5</v>
      </c>
      <c r="C14" s="54" t="s">
        <v>2</v>
      </c>
      <c r="D14" s="55" t="s">
        <v>27</v>
      </c>
      <c r="E14" s="55" t="s">
        <v>21</v>
      </c>
      <c r="F14" s="56">
        <v>9184.42</v>
      </c>
      <c r="G14" s="57">
        <v>42916</v>
      </c>
      <c r="H14" s="57">
        <v>42946</v>
      </c>
      <c r="I14" s="58"/>
      <c r="J14" s="58"/>
      <c r="K14" s="58"/>
      <c r="L14" s="58"/>
      <c r="M14" s="59">
        <f t="shared" si="0"/>
        <v>9184.42</v>
      </c>
      <c r="N14" s="60" t="s">
        <v>104</v>
      </c>
      <c r="O14" s="35"/>
    </row>
    <row r="15" spans="1:15" s="32" customFormat="1">
      <c r="B15" s="53">
        <v>6</v>
      </c>
      <c r="C15" s="54" t="s">
        <v>2</v>
      </c>
      <c r="D15" s="55" t="s">
        <v>27</v>
      </c>
      <c r="E15" s="55" t="s">
        <v>22</v>
      </c>
      <c r="F15" s="56">
        <v>30525</v>
      </c>
      <c r="G15" s="61">
        <v>42916</v>
      </c>
      <c r="H15" s="61">
        <v>42946</v>
      </c>
      <c r="I15" s="58"/>
      <c r="J15" s="58"/>
      <c r="K15" s="58"/>
      <c r="L15" s="58"/>
      <c r="M15" s="62">
        <f t="shared" si="0"/>
        <v>30525</v>
      </c>
      <c r="N15" s="60" t="s">
        <v>104</v>
      </c>
      <c r="O15" s="35"/>
    </row>
    <row r="16" spans="1:15" s="32" customFormat="1">
      <c r="B16" s="53">
        <v>7</v>
      </c>
      <c r="C16" s="54" t="s">
        <v>25</v>
      </c>
      <c r="D16" s="54" t="s">
        <v>26</v>
      </c>
      <c r="E16" s="54" t="s">
        <v>30</v>
      </c>
      <c r="F16" s="56">
        <v>97527</v>
      </c>
      <c r="G16" s="61">
        <v>42940</v>
      </c>
      <c r="H16" s="61">
        <v>42971</v>
      </c>
      <c r="I16" s="58"/>
      <c r="J16" s="58"/>
      <c r="K16" s="58"/>
      <c r="L16" s="58"/>
      <c r="M16" s="62">
        <f t="shared" ref="M16:M26" si="1">F16</f>
        <v>97527</v>
      </c>
      <c r="N16" s="60" t="s">
        <v>112</v>
      </c>
      <c r="O16" s="35"/>
    </row>
    <row r="17" spans="2:15" s="33" customFormat="1">
      <c r="B17" s="53">
        <v>8</v>
      </c>
      <c r="C17" s="54" t="s">
        <v>2</v>
      </c>
      <c r="D17" s="55" t="s">
        <v>27</v>
      </c>
      <c r="E17" s="55" t="s">
        <v>28</v>
      </c>
      <c r="F17" s="56">
        <v>102021.54</v>
      </c>
      <c r="G17" s="57">
        <v>42947</v>
      </c>
      <c r="H17" s="57">
        <v>42978</v>
      </c>
      <c r="I17" s="58"/>
      <c r="J17" s="58"/>
      <c r="K17" s="58"/>
      <c r="L17" s="58"/>
      <c r="M17" s="62">
        <f t="shared" si="1"/>
        <v>102021.54</v>
      </c>
      <c r="N17" s="60" t="s">
        <v>104</v>
      </c>
      <c r="O17" s="35"/>
    </row>
    <row r="18" spans="2:15" s="32" customFormat="1">
      <c r="B18" s="53">
        <v>9</v>
      </c>
      <c r="C18" s="54" t="s">
        <v>2</v>
      </c>
      <c r="D18" s="55" t="s">
        <v>27</v>
      </c>
      <c r="E18" s="55" t="s">
        <v>29</v>
      </c>
      <c r="F18" s="56">
        <v>19470</v>
      </c>
      <c r="G18" s="61">
        <v>42947</v>
      </c>
      <c r="H18" s="61">
        <v>42978</v>
      </c>
      <c r="I18" s="58"/>
      <c r="J18" s="58"/>
      <c r="K18" s="58"/>
      <c r="L18" s="58"/>
      <c r="M18" s="62">
        <f t="shared" si="1"/>
        <v>19470</v>
      </c>
      <c r="N18" s="60" t="s">
        <v>104</v>
      </c>
      <c r="O18" s="35"/>
    </row>
    <row r="19" spans="2:15" s="33" customFormat="1">
      <c r="B19" s="53">
        <v>10</v>
      </c>
      <c r="C19" s="54" t="s">
        <v>2</v>
      </c>
      <c r="D19" s="55" t="s">
        <v>27</v>
      </c>
      <c r="E19" s="55" t="s">
        <v>31</v>
      </c>
      <c r="F19" s="56">
        <v>41149.58</v>
      </c>
      <c r="G19" s="57">
        <v>42978</v>
      </c>
      <c r="H19" s="57">
        <v>43008</v>
      </c>
      <c r="I19" s="58"/>
      <c r="J19" s="58"/>
      <c r="K19" s="58"/>
      <c r="L19" s="58"/>
      <c r="M19" s="62">
        <f t="shared" si="1"/>
        <v>41149.58</v>
      </c>
      <c r="N19" s="60" t="s">
        <v>104</v>
      </c>
      <c r="O19" s="35"/>
    </row>
    <row r="20" spans="2:15" s="32" customFormat="1">
      <c r="B20" s="53">
        <v>11</v>
      </c>
      <c r="C20" s="54" t="s">
        <v>2</v>
      </c>
      <c r="D20" s="55" t="s">
        <v>27</v>
      </c>
      <c r="E20" s="55" t="s">
        <v>32</v>
      </c>
      <c r="F20" s="56">
        <v>18660</v>
      </c>
      <c r="G20" s="61">
        <v>42978</v>
      </c>
      <c r="H20" s="61">
        <v>43008</v>
      </c>
      <c r="I20" s="58"/>
      <c r="J20" s="58"/>
      <c r="K20" s="58"/>
      <c r="L20" s="58"/>
      <c r="M20" s="62">
        <f t="shared" si="1"/>
        <v>18660</v>
      </c>
      <c r="N20" s="60" t="s">
        <v>104</v>
      </c>
      <c r="O20" s="35"/>
    </row>
    <row r="21" spans="2:15" s="33" customFormat="1">
      <c r="B21" s="53">
        <v>12</v>
      </c>
      <c r="C21" s="54" t="s">
        <v>2</v>
      </c>
      <c r="D21" s="55" t="s">
        <v>27</v>
      </c>
      <c r="E21" s="55" t="s">
        <v>33</v>
      </c>
      <c r="F21" s="56">
        <v>3777.3</v>
      </c>
      <c r="G21" s="57">
        <v>42978</v>
      </c>
      <c r="H21" s="57">
        <v>43008</v>
      </c>
      <c r="I21" s="58"/>
      <c r="J21" s="58"/>
      <c r="K21" s="58"/>
      <c r="L21" s="58"/>
      <c r="M21" s="62">
        <f t="shared" si="1"/>
        <v>3777.3</v>
      </c>
      <c r="N21" s="60" t="s">
        <v>104</v>
      </c>
      <c r="O21" s="35"/>
    </row>
    <row r="22" spans="2:15" s="32" customFormat="1">
      <c r="B22" s="53">
        <v>13</v>
      </c>
      <c r="C22" s="54" t="s">
        <v>2</v>
      </c>
      <c r="D22" s="55" t="s">
        <v>27</v>
      </c>
      <c r="E22" s="55" t="s">
        <v>34</v>
      </c>
      <c r="F22" s="56">
        <v>75063.600000000006</v>
      </c>
      <c r="G22" s="61">
        <v>42978</v>
      </c>
      <c r="H22" s="61">
        <v>43008</v>
      </c>
      <c r="I22" s="58"/>
      <c r="J22" s="58"/>
      <c r="K22" s="58"/>
      <c r="L22" s="58"/>
      <c r="M22" s="62">
        <f t="shared" si="1"/>
        <v>75063.600000000006</v>
      </c>
      <c r="N22" s="60" t="s">
        <v>104</v>
      </c>
      <c r="O22" s="35"/>
    </row>
    <row r="23" spans="2:15" s="33" customFormat="1">
      <c r="B23" s="53">
        <v>14</v>
      </c>
      <c r="C23" s="54" t="s">
        <v>2</v>
      </c>
      <c r="D23" s="55" t="s">
        <v>27</v>
      </c>
      <c r="E23" s="55" t="s">
        <v>35</v>
      </c>
      <c r="F23" s="56">
        <v>49807.75</v>
      </c>
      <c r="G23" s="57">
        <v>43008</v>
      </c>
      <c r="H23" s="57">
        <v>43039</v>
      </c>
      <c r="I23" s="58"/>
      <c r="J23" s="58"/>
      <c r="K23" s="58"/>
      <c r="L23" s="58"/>
      <c r="M23" s="62">
        <f t="shared" si="1"/>
        <v>49807.75</v>
      </c>
      <c r="N23" s="60" t="s">
        <v>104</v>
      </c>
      <c r="O23" s="35"/>
    </row>
    <row r="24" spans="2:15" s="32" customFormat="1">
      <c r="B24" s="53">
        <v>15</v>
      </c>
      <c r="C24" s="54" t="s">
        <v>2</v>
      </c>
      <c r="D24" s="55" t="s">
        <v>27</v>
      </c>
      <c r="E24" s="55" t="s">
        <v>36</v>
      </c>
      <c r="F24" s="56">
        <v>16690</v>
      </c>
      <c r="G24" s="61">
        <v>43008</v>
      </c>
      <c r="H24" s="61">
        <v>43039</v>
      </c>
      <c r="I24" s="58"/>
      <c r="J24" s="58"/>
      <c r="K24" s="58"/>
      <c r="L24" s="58"/>
      <c r="M24" s="62">
        <f t="shared" si="1"/>
        <v>16690</v>
      </c>
      <c r="N24" s="60" t="s">
        <v>104</v>
      </c>
      <c r="O24" s="35"/>
    </row>
    <row r="25" spans="2:15" s="33" customFormat="1">
      <c r="B25" s="53">
        <v>16</v>
      </c>
      <c r="C25" s="54" t="s">
        <v>2</v>
      </c>
      <c r="D25" s="55" t="s">
        <v>27</v>
      </c>
      <c r="E25" s="55" t="s">
        <v>37</v>
      </c>
      <c r="F25" s="56">
        <v>76735.59</v>
      </c>
      <c r="G25" s="57">
        <v>43039</v>
      </c>
      <c r="H25" s="57">
        <v>43069</v>
      </c>
      <c r="I25" s="58"/>
      <c r="J25" s="58"/>
      <c r="K25" s="58"/>
      <c r="L25" s="58"/>
      <c r="M25" s="62">
        <f t="shared" si="1"/>
        <v>76735.59</v>
      </c>
      <c r="N25" s="60" t="s">
        <v>104</v>
      </c>
      <c r="O25" s="35"/>
    </row>
    <row r="26" spans="2:15" s="32" customFormat="1">
      <c r="B26" s="53">
        <v>17</v>
      </c>
      <c r="C26" s="54" t="s">
        <v>2</v>
      </c>
      <c r="D26" s="55" t="s">
        <v>27</v>
      </c>
      <c r="E26" s="55" t="s">
        <v>38</v>
      </c>
      <c r="F26" s="56">
        <v>18349.5</v>
      </c>
      <c r="G26" s="61">
        <v>43039</v>
      </c>
      <c r="H26" s="61">
        <v>43069</v>
      </c>
      <c r="I26" s="58"/>
      <c r="J26" s="58"/>
      <c r="K26" s="58"/>
      <c r="L26" s="58"/>
      <c r="M26" s="62">
        <f t="shared" si="1"/>
        <v>18349.5</v>
      </c>
      <c r="N26" s="60" t="s">
        <v>104</v>
      </c>
      <c r="O26" s="35"/>
    </row>
    <row r="27" spans="2:15" s="32" customFormat="1">
      <c r="B27" s="53">
        <v>18</v>
      </c>
      <c r="C27" s="54" t="s">
        <v>2</v>
      </c>
      <c r="D27" s="55" t="s">
        <v>27</v>
      </c>
      <c r="E27" s="55" t="s">
        <v>39</v>
      </c>
      <c r="F27" s="56">
        <v>129766.87</v>
      </c>
      <c r="G27" s="61">
        <v>43069</v>
      </c>
      <c r="H27" s="61">
        <v>43100</v>
      </c>
      <c r="I27" s="62"/>
      <c r="J27" s="58"/>
      <c r="K27" s="58"/>
      <c r="L27" s="58"/>
      <c r="M27" s="59">
        <f>+F27</f>
        <v>129766.87</v>
      </c>
      <c r="N27" s="60" t="s">
        <v>104</v>
      </c>
      <c r="O27" s="35"/>
    </row>
    <row r="28" spans="2:15" s="32" customFormat="1">
      <c r="B28" s="53">
        <v>19</v>
      </c>
      <c r="C28" s="54" t="s">
        <v>2</v>
      </c>
      <c r="D28" s="55" t="s">
        <v>27</v>
      </c>
      <c r="E28" s="55" t="s">
        <v>42</v>
      </c>
      <c r="F28" s="56">
        <v>20229.84</v>
      </c>
      <c r="G28" s="61">
        <v>43069</v>
      </c>
      <c r="H28" s="61">
        <v>43100</v>
      </c>
      <c r="I28" s="62"/>
      <c r="J28" s="58"/>
      <c r="K28" s="58"/>
      <c r="L28" s="58"/>
      <c r="M28" s="59">
        <f>+F28</f>
        <v>20229.84</v>
      </c>
      <c r="N28" s="60" t="s">
        <v>104</v>
      </c>
      <c r="O28" s="35"/>
    </row>
    <row r="29" spans="2:15" s="28" customFormat="1">
      <c r="B29" s="53">
        <v>20</v>
      </c>
      <c r="C29" s="54" t="s">
        <v>51</v>
      </c>
      <c r="D29" s="55" t="s">
        <v>24</v>
      </c>
      <c r="E29" s="55" t="s">
        <v>113</v>
      </c>
      <c r="F29" s="56">
        <v>555256.5</v>
      </c>
      <c r="G29" s="57">
        <v>43099</v>
      </c>
      <c r="H29" s="57">
        <v>43101</v>
      </c>
      <c r="I29" s="63"/>
      <c r="J29" s="63"/>
      <c r="K29" s="63"/>
      <c r="L29" s="64"/>
      <c r="M29" s="62">
        <f>F29</f>
        <v>555256.5</v>
      </c>
      <c r="N29" s="60" t="s">
        <v>106</v>
      </c>
      <c r="O29" s="35"/>
    </row>
    <row r="30" spans="2:15" s="32" customFormat="1">
      <c r="B30" s="53">
        <v>21</v>
      </c>
      <c r="C30" s="54" t="s">
        <v>2</v>
      </c>
      <c r="D30" s="55" t="s">
        <v>27</v>
      </c>
      <c r="E30" s="55" t="s">
        <v>40</v>
      </c>
      <c r="F30" s="56">
        <v>240271.9</v>
      </c>
      <c r="G30" s="61">
        <v>43100</v>
      </c>
      <c r="H30" s="61" t="s">
        <v>44</v>
      </c>
      <c r="I30" s="62"/>
      <c r="J30" s="58"/>
      <c r="K30" s="58"/>
      <c r="L30" s="65"/>
      <c r="M30" s="59">
        <f>+F30</f>
        <v>240271.9</v>
      </c>
      <c r="N30" s="60" t="s">
        <v>104</v>
      </c>
      <c r="O30" s="35"/>
    </row>
    <row r="31" spans="2:15" s="32" customFormat="1">
      <c r="B31" s="53">
        <v>22</v>
      </c>
      <c r="C31" s="54" t="s">
        <v>2</v>
      </c>
      <c r="D31" s="55" t="s">
        <v>27</v>
      </c>
      <c r="E31" s="55" t="s">
        <v>41</v>
      </c>
      <c r="F31" s="56">
        <v>63481.5</v>
      </c>
      <c r="G31" s="61">
        <v>43100</v>
      </c>
      <c r="H31" s="61">
        <v>43131</v>
      </c>
      <c r="I31" s="62"/>
      <c r="J31" s="58"/>
      <c r="K31" s="58"/>
      <c r="L31" s="65"/>
      <c r="M31" s="59">
        <f>+F31</f>
        <v>63481.5</v>
      </c>
      <c r="N31" s="60" t="s">
        <v>104</v>
      </c>
      <c r="O31" s="35"/>
    </row>
    <row r="32" spans="2:15" s="32" customFormat="1">
      <c r="B32" s="53">
        <v>23</v>
      </c>
      <c r="C32" s="54" t="s">
        <v>2</v>
      </c>
      <c r="D32" s="55" t="s">
        <v>27</v>
      </c>
      <c r="E32" s="55" t="s">
        <v>43</v>
      </c>
      <c r="F32" s="56">
        <v>549.17999999999995</v>
      </c>
      <c r="G32" s="61">
        <v>43100</v>
      </c>
      <c r="H32" s="61">
        <v>43131</v>
      </c>
      <c r="I32" s="62"/>
      <c r="J32" s="58"/>
      <c r="K32" s="58"/>
      <c r="L32" s="65"/>
      <c r="M32" s="59">
        <f>+F32</f>
        <v>549.17999999999995</v>
      </c>
      <c r="N32" s="60" t="s">
        <v>104</v>
      </c>
      <c r="O32" s="35"/>
    </row>
    <row r="33" spans="2:15" s="28" customFormat="1">
      <c r="B33" s="53">
        <v>24</v>
      </c>
      <c r="C33" s="54" t="s">
        <v>52</v>
      </c>
      <c r="D33" s="55" t="s">
        <v>24</v>
      </c>
      <c r="E33" s="55" t="s">
        <v>84</v>
      </c>
      <c r="F33" s="56">
        <v>555256.5</v>
      </c>
      <c r="G33" s="57">
        <v>43130</v>
      </c>
      <c r="H33" s="57">
        <v>43159</v>
      </c>
      <c r="I33" s="63"/>
      <c r="J33" s="63"/>
      <c r="K33" s="64"/>
      <c r="L33" s="63"/>
      <c r="M33" s="62">
        <f>F33</f>
        <v>555256.5</v>
      </c>
      <c r="N33" s="60" t="s">
        <v>106</v>
      </c>
      <c r="O33" s="35"/>
    </row>
    <row r="34" spans="2:15" s="32" customFormat="1">
      <c r="B34" s="53">
        <v>25</v>
      </c>
      <c r="C34" s="54" t="s">
        <v>2</v>
      </c>
      <c r="D34" s="55" t="s">
        <v>27</v>
      </c>
      <c r="E34" s="55" t="s">
        <v>45</v>
      </c>
      <c r="F34" s="56">
        <v>244055.04000000001</v>
      </c>
      <c r="G34" s="61">
        <v>43131</v>
      </c>
      <c r="H34" s="61">
        <v>43159</v>
      </c>
      <c r="I34" s="62"/>
      <c r="J34" s="58"/>
      <c r="K34" s="65"/>
      <c r="L34" s="59">
        <f>+F34</f>
        <v>244055.04000000001</v>
      </c>
      <c r="M34" s="58"/>
      <c r="N34" s="60" t="s">
        <v>104</v>
      </c>
      <c r="O34" s="35"/>
    </row>
    <row r="35" spans="2:15" s="32" customFormat="1">
      <c r="B35" s="53">
        <v>26</v>
      </c>
      <c r="C35" s="54" t="s">
        <v>2</v>
      </c>
      <c r="D35" s="55" t="s">
        <v>27</v>
      </c>
      <c r="E35" s="55" t="s">
        <v>46</v>
      </c>
      <c r="F35" s="56">
        <v>3871.11</v>
      </c>
      <c r="G35" s="61">
        <v>43131</v>
      </c>
      <c r="H35" s="61">
        <v>43159</v>
      </c>
      <c r="I35" s="62"/>
      <c r="J35" s="58"/>
      <c r="K35" s="65"/>
      <c r="L35" s="59">
        <f>+F35</f>
        <v>3871.11</v>
      </c>
      <c r="M35" s="58"/>
      <c r="N35" s="60" t="s">
        <v>104</v>
      </c>
      <c r="O35" s="35"/>
    </row>
    <row r="36" spans="2:15" s="32" customFormat="1">
      <c r="B36" s="53">
        <v>27</v>
      </c>
      <c r="C36" s="54" t="s">
        <v>2</v>
      </c>
      <c r="D36" s="55" t="s">
        <v>27</v>
      </c>
      <c r="E36" s="55" t="s">
        <v>47</v>
      </c>
      <c r="F36" s="56">
        <v>30718.95</v>
      </c>
      <c r="G36" s="61">
        <v>43131</v>
      </c>
      <c r="H36" s="61">
        <v>43159</v>
      </c>
      <c r="I36" s="62"/>
      <c r="J36" s="58"/>
      <c r="K36" s="65"/>
      <c r="L36" s="59">
        <f>+F36</f>
        <v>30718.95</v>
      </c>
      <c r="M36" s="58"/>
      <c r="N36" s="60" t="s">
        <v>104</v>
      </c>
      <c r="O36" s="35"/>
    </row>
    <row r="37" spans="2:15" s="32" customFormat="1">
      <c r="B37" s="53">
        <v>28</v>
      </c>
      <c r="C37" s="54" t="s">
        <v>2</v>
      </c>
      <c r="D37" s="55" t="s">
        <v>27</v>
      </c>
      <c r="E37" s="55" t="s">
        <v>48</v>
      </c>
      <c r="F37" s="56">
        <v>11370.5</v>
      </c>
      <c r="G37" s="61">
        <v>43159</v>
      </c>
      <c r="H37" s="61">
        <v>43190</v>
      </c>
      <c r="I37" s="62"/>
      <c r="J37" s="58"/>
      <c r="K37" s="65"/>
      <c r="L37" s="59">
        <f>+F37</f>
        <v>11370.5</v>
      </c>
      <c r="M37" s="58"/>
      <c r="N37" s="60" t="s">
        <v>104</v>
      </c>
      <c r="O37" s="35"/>
    </row>
    <row r="38" spans="2:15" s="28" customFormat="1">
      <c r="B38" s="53">
        <v>29</v>
      </c>
      <c r="C38" s="54" t="s">
        <v>15</v>
      </c>
      <c r="D38" s="55" t="s">
        <v>24</v>
      </c>
      <c r="E38" s="55" t="s">
        <v>87</v>
      </c>
      <c r="F38" s="56">
        <v>555256.5</v>
      </c>
      <c r="G38" s="57">
        <v>43159</v>
      </c>
      <c r="H38" s="57">
        <v>43189</v>
      </c>
      <c r="I38" s="63"/>
      <c r="J38" s="63"/>
      <c r="K38" s="64"/>
      <c r="L38" s="62">
        <f>F38</f>
        <v>555256.5</v>
      </c>
      <c r="M38" s="63"/>
      <c r="N38" s="60" t="s">
        <v>106</v>
      </c>
      <c r="O38" s="35"/>
    </row>
    <row r="39" spans="2:15" s="32" customFormat="1">
      <c r="B39" s="53">
        <v>30</v>
      </c>
      <c r="C39" s="54" t="s">
        <v>2</v>
      </c>
      <c r="D39" s="55" t="s">
        <v>27</v>
      </c>
      <c r="E39" s="55" t="s">
        <v>49</v>
      </c>
      <c r="F39" s="56">
        <v>33243.589999999997</v>
      </c>
      <c r="G39" s="61">
        <v>43159</v>
      </c>
      <c r="H39" s="61">
        <v>43190</v>
      </c>
      <c r="I39" s="62"/>
      <c r="J39" s="58"/>
      <c r="K39" s="65"/>
      <c r="L39" s="59">
        <f>+F39</f>
        <v>33243.589999999997</v>
      </c>
      <c r="M39" s="58"/>
      <c r="N39" s="60" t="s">
        <v>104</v>
      </c>
      <c r="O39" s="35"/>
    </row>
    <row r="40" spans="2:15" s="32" customFormat="1">
      <c r="B40" s="53">
        <v>31</v>
      </c>
      <c r="C40" s="54" t="s">
        <v>2</v>
      </c>
      <c r="D40" s="55" t="s">
        <v>27</v>
      </c>
      <c r="E40" s="55" t="s">
        <v>50</v>
      </c>
      <c r="F40" s="56">
        <v>268820</v>
      </c>
      <c r="G40" s="61">
        <v>43190</v>
      </c>
      <c r="H40" s="61">
        <v>43220</v>
      </c>
      <c r="I40" s="65"/>
      <c r="J40" s="58"/>
      <c r="K40" s="62">
        <f>+F40</f>
        <v>268820</v>
      </c>
      <c r="L40" s="58"/>
      <c r="M40" s="58"/>
      <c r="N40" s="60" t="s">
        <v>104</v>
      </c>
      <c r="O40" s="35"/>
    </row>
    <row r="41" spans="2:15" s="28" customFormat="1">
      <c r="B41" s="53">
        <v>32</v>
      </c>
      <c r="C41" s="54" t="s">
        <v>18</v>
      </c>
      <c r="D41" s="55" t="s">
        <v>24</v>
      </c>
      <c r="E41" s="55" t="s">
        <v>88</v>
      </c>
      <c r="F41" s="56">
        <v>555256.5</v>
      </c>
      <c r="G41" s="57">
        <v>43189</v>
      </c>
      <c r="H41" s="57">
        <v>43220</v>
      </c>
      <c r="I41" s="64"/>
      <c r="J41" s="63"/>
      <c r="K41" s="62">
        <f>F41</f>
        <v>555256.5</v>
      </c>
      <c r="L41" s="63"/>
      <c r="M41" s="63"/>
      <c r="N41" s="60" t="s">
        <v>106</v>
      </c>
      <c r="O41" s="35"/>
    </row>
    <row r="42" spans="2:15" s="28" customFormat="1">
      <c r="B42" s="53">
        <v>33</v>
      </c>
      <c r="C42" s="54" t="s">
        <v>54</v>
      </c>
      <c r="D42" s="55" t="s">
        <v>24</v>
      </c>
      <c r="E42" s="55" t="s">
        <v>89</v>
      </c>
      <c r="F42" s="56">
        <v>555256.5</v>
      </c>
      <c r="G42" s="57">
        <v>43220</v>
      </c>
      <c r="H42" s="57">
        <v>43250</v>
      </c>
      <c r="I42" s="64"/>
      <c r="J42" s="62">
        <f>F42</f>
        <v>555256.5</v>
      </c>
      <c r="K42" s="63"/>
      <c r="L42" s="63"/>
      <c r="M42" s="63"/>
      <c r="N42" s="60" t="s">
        <v>106</v>
      </c>
      <c r="O42" s="35"/>
    </row>
    <row r="43" spans="2:15" s="32" customFormat="1">
      <c r="B43" s="53">
        <v>34</v>
      </c>
      <c r="C43" s="54" t="s">
        <v>2</v>
      </c>
      <c r="D43" s="55" t="s">
        <v>27</v>
      </c>
      <c r="E43" s="55" t="s">
        <v>53</v>
      </c>
      <c r="F43" s="56">
        <v>31090.240000000002</v>
      </c>
      <c r="G43" s="61">
        <v>43220</v>
      </c>
      <c r="H43" s="61">
        <v>43251</v>
      </c>
      <c r="I43" s="65"/>
      <c r="J43" s="62">
        <f>+F43</f>
        <v>31090.240000000002</v>
      </c>
      <c r="K43" s="58"/>
      <c r="L43" s="58"/>
      <c r="M43" s="58"/>
      <c r="N43" s="60" t="s">
        <v>104</v>
      </c>
      <c r="O43" s="35"/>
    </row>
    <row r="44" spans="2:15" s="32" customFormat="1">
      <c r="B44" s="53">
        <v>35</v>
      </c>
      <c r="C44" s="54" t="s">
        <v>55</v>
      </c>
      <c r="D44" s="55" t="s">
        <v>56</v>
      </c>
      <c r="E44" s="55" t="s">
        <v>86</v>
      </c>
      <c r="F44" s="56">
        <v>22933.29</v>
      </c>
      <c r="G44" s="61">
        <v>43202</v>
      </c>
      <c r="H44" s="61">
        <v>43232</v>
      </c>
      <c r="I44" s="65"/>
      <c r="J44" s="62">
        <f>+F44</f>
        <v>22933.29</v>
      </c>
      <c r="K44" s="58"/>
      <c r="L44" s="58"/>
      <c r="M44" s="58"/>
      <c r="N44" s="60" t="s">
        <v>107</v>
      </c>
      <c r="O44" s="35"/>
    </row>
    <row r="45" spans="2:15" s="32" customFormat="1">
      <c r="B45" s="53">
        <v>36</v>
      </c>
      <c r="C45" s="54" t="s">
        <v>57</v>
      </c>
      <c r="D45" s="55" t="s">
        <v>58</v>
      </c>
      <c r="E45" s="55" t="s">
        <v>85</v>
      </c>
      <c r="F45" s="56">
        <v>3988400</v>
      </c>
      <c r="G45" s="61">
        <v>43032</v>
      </c>
      <c r="H45" s="61">
        <v>43063</v>
      </c>
      <c r="I45" s="58"/>
      <c r="J45" s="58"/>
      <c r="K45" s="58"/>
      <c r="L45" s="58"/>
      <c r="M45" s="62">
        <f t="shared" ref="M45:M52" si="2">+F45</f>
        <v>3988400</v>
      </c>
      <c r="N45" s="60" t="s">
        <v>108</v>
      </c>
      <c r="O45" s="35"/>
    </row>
    <row r="46" spans="2:15" s="32" customFormat="1">
      <c r="B46" s="53">
        <v>37</v>
      </c>
      <c r="C46" s="54" t="s">
        <v>59</v>
      </c>
      <c r="D46" s="55" t="s">
        <v>58</v>
      </c>
      <c r="E46" s="55" t="s">
        <v>85</v>
      </c>
      <c r="F46" s="56">
        <v>3393621</v>
      </c>
      <c r="G46" s="61">
        <v>43040</v>
      </c>
      <c r="H46" s="61">
        <v>43070</v>
      </c>
      <c r="I46" s="58"/>
      <c r="J46" s="58"/>
      <c r="K46" s="58"/>
      <c r="L46" s="58"/>
      <c r="M46" s="62">
        <f t="shared" si="2"/>
        <v>3393621</v>
      </c>
      <c r="N46" s="60" t="s">
        <v>108</v>
      </c>
      <c r="O46" s="35"/>
    </row>
    <row r="47" spans="2:15" s="32" customFormat="1">
      <c r="B47" s="53">
        <v>38</v>
      </c>
      <c r="C47" s="54" t="s">
        <v>60</v>
      </c>
      <c r="D47" s="55" t="s">
        <v>58</v>
      </c>
      <c r="E47" s="55" t="s">
        <v>85</v>
      </c>
      <c r="F47" s="56">
        <v>882640</v>
      </c>
      <c r="G47" s="61">
        <v>43040</v>
      </c>
      <c r="H47" s="61">
        <v>43070</v>
      </c>
      <c r="I47" s="58"/>
      <c r="J47" s="58"/>
      <c r="K47" s="58"/>
      <c r="L47" s="58"/>
      <c r="M47" s="62">
        <f t="shared" si="2"/>
        <v>882640</v>
      </c>
      <c r="N47" s="60" t="s">
        <v>108</v>
      </c>
      <c r="O47" s="35"/>
    </row>
    <row r="48" spans="2:15" s="32" customFormat="1">
      <c r="B48" s="53">
        <v>39</v>
      </c>
      <c r="C48" s="54" t="s">
        <v>61</v>
      </c>
      <c r="D48" s="55" t="s">
        <v>64</v>
      </c>
      <c r="E48" s="55" t="s">
        <v>85</v>
      </c>
      <c r="F48" s="56">
        <v>2452285.4399999999</v>
      </c>
      <c r="G48" s="61">
        <v>43011</v>
      </c>
      <c r="H48" s="61">
        <v>43042</v>
      </c>
      <c r="I48" s="58"/>
      <c r="J48" s="58"/>
      <c r="K48" s="58"/>
      <c r="L48" s="58"/>
      <c r="M48" s="62">
        <f t="shared" si="2"/>
        <v>2452285.4399999999</v>
      </c>
      <c r="N48" s="60" t="s">
        <v>108</v>
      </c>
      <c r="O48" s="35"/>
    </row>
    <row r="49" spans="2:119" s="32" customFormat="1">
      <c r="B49" s="53">
        <v>40</v>
      </c>
      <c r="C49" s="54" t="s">
        <v>62</v>
      </c>
      <c r="D49" s="55" t="s">
        <v>64</v>
      </c>
      <c r="E49" s="55" t="s">
        <v>85</v>
      </c>
      <c r="F49" s="56">
        <v>1636266.66</v>
      </c>
      <c r="G49" s="61">
        <v>43040</v>
      </c>
      <c r="H49" s="61">
        <v>43070</v>
      </c>
      <c r="I49" s="58"/>
      <c r="J49" s="58"/>
      <c r="K49" s="58"/>
      <c r="L49" s="58"/>
      <c r="M49" s="62">
        <f t="shared" si="2"/>
        <v>1636266.66</v>
      </c>
      <c r="N49" s="60" t="s">
        <v>108</v>
      </c>
      <c r="O49" s="35"/>
    </row>
    <row r="50" spans="2:119" s="32" customFormat="1">
      <c r="B50" s="53">
        <v>41</v>
      </c>
      <c r="C50" s="54" t="s">
        <v>62</v>
      </c>
      <c r="D50" s="55" t="s">
        <v>66</v>
      </c>
      <c r="E50" s="55" t="s">
        <v>85</v>
      </c>
      <c r="F50" s="56">
        <v>3932562.4</v>
      </c>
      <c r="G50" s="61">
        <v>43040</v>
      </c>
      <c r="H50" s="61">
        <v>43070</v>
      </c>
      <c r="I50" s="62"/>
      <c r="J50" s="58"/>
      <c r="K50" s="58"/>
      <c r="L50" s="58"/>
      <c r="M50" s="59">
        <f t="shared" si="2"/>
        <v>3932562.4</v>
      </c>
      <c r="N50" s="60" t="s">
        <v>108</v>
      </c>
      <c r="O50" s="35"/>
    </row>
    <row r="51" spans="2:119" s="32" customFormat="1">
      <c r="B51" s="53">
        <v>42</v>
      </c>
      <c r="C51" s="54" t="s">
        <v>63</v>
      </c>
      <c r="D51" s="55" t="s">
        <v>66</v>
      </c>
      <c r="E51" s="55" t="s">
        <v>85</v>
      </c>
      <c r="F51" s="56">
        <v>5568939.2000000002</v>
      </c>
      <c r="G51" s="61">
        <v>43040</v>
      </c>
      <c r="H51" s="61">
        <v>43070</v>
      </c>
      <c r="I51" s="62"/>
      <c r="J51" s="58"/>
      <c r="K51" s="58"/>
      <c r="L51" s="58"/>
      <c r="M51" s="59">
        <f t="shared" si="2"/>
        <v>5568939.2000000002</v>
      </c>
      <c r="N51" s="60" t="s">
        <v>108</v>
      </c>
      <c r="O51" s="35"/>
    </row>
    <row r="52" spans="2:119" s="32" customFormat="1">
      <c r="B52" s="53">
        <v>43</v>
      </c>
      <c r="C52" s="54" t="s">
        <v>65</v>
      </c>
      <c r="D52" s="55" t="s">
        <v>66</v>
      </c>
      <c r="E52" s="55" t="s">
        <v>85</v>
      </c>
      <c r="F52" s="56">
        <v>3610800</v>
      </c>
      <c r="G52" s="61">
        <v>43100</v>
      </c>
      <c r="H52" s="61">
        <v>43131</v>
      </c>
      <c r="I52" s="62"/>
      <c r="J52" s="58"/>
      <c r="K52" s="58"/>
      <c r="L52" s="58"/>
      <c r="M52" s="59">
        <f t="shared" si="2"/>
        <v>3610800</v>
      </c>
      <c r="N52" s="60" t="s">
        <v>108</v>
      </c>
      <c r="O52" s="35"/>
    </row>
    <row r="53" spans="2:119" s="32" customFormat="1">
      <c r="B53" s="53">
        <v>44</v>
      </c>
      <c r="C53" s="54" t="s">
        <v>67</v>
      </c>
      <c r="D53" s="55" t="s">
        <v>56</v>
      </c>
      <c r="E53" s="55" t="s">
        <v>90</v>
      </c>
      <c r="F53" s="56">
        <v>24010.3</v>
      </c>
      <c r="G53" s="61">
        <v>43232</v>
      </c>
      <c r="H53" s="61">
        <v>43263</v>
      </c>
      <c r="I53" s="62">
        <f t="shared" ref="I53" si="3">+F53</f>
        <v>24010.3</v>
      </c>
      <c r="J53" s="58"/>
      <c r="K53" s="58"/>
      <c r="L53" s="58"/>
      <c r="M53" s="58"/>
      <c r="N53" s="60" t="s">
        <v>107</v>
      </c>
      <c r="O53" s="35"/>
    </row>
    <row r="54" spans="2:119" s="28" customFormat="1">
      <c r="B54" s="53">
        <v>45</v>
      </c>
      <c r="C54" s="54" t="s">
        <v>68</v>
      </c>
      <c r="D54" s="55" t="s">
        <v>24</v>
      </c>
      <c r="E54" s="55" t="s">
        <v>91</v>
      </c>
      <c r="F54" s="56">
        <v>555256.5</v>
      </c>
      <c r="G54" s="57">
        <v>43250</v>
      </c>
      <c r="H54" s="57">
        <v>43250</v>
      </c>
      <c r="I54" s="62">
        <f t="shared" ref="I54" si="4">F54</f>
        <v>555256.5</v>
      </c>
      <c r="J54" s="63"/>
      <c r="K54" s="63"/>
      <c r="L54" s="63"/>
      <c r="M54" s="63"/>
      <c r="N54" s="60" t="s">
        <v>106</v>
      </c>
      <c r="O54" s="35"/>
    </row>
    <row r="55" spans="2:119" s="32" customFormat="1">
      <c r="B55" s="53">
        <v>46</v>
      </c>
      <c r="C55" s="54" t="s">
        <v>2</v>
      </c>
      <c r="D55" s="55" t="s">
        <v>27</v>
      </c>
      <c r="E55" s="55" t="s">
        <v>69</v>
      </c>
      <c r="F55" s="56">
        <v>8421.8799999999992</v>
      </c>
      <c r="G55" s="61">
        <v>43251</v>
      </c>
      <c r="H55" s="61">
        <v>43281</v>
      </c>
      <c r="I55" s="62">
        <f t="shared" ref="I55" si="5">+F55</f>
        <v>8421.8799999999992</v>
      </c>
      <c r="J55" s="58"/>
      <c r="K55" s="58"/>
      <c r="L55" s="58"/>
      <c r="M55" s="58"/>
      <c r="N55" s="60" t="s">
        <v>104</v>
      </c>
      <c r="O55" s="35"/>
    </row>
    <row r="56" spans="2:119" s="32" customFormat="1">
      <c r="B56" s="53">
        <v>47</v>
      </c>
      <c r="C56" s="54" t="s">
        <v>70</v>
      </c>
      <c r="D56" s="55" t="s">
        <v>71</v>
      </c>
      <c r="E56" s="55" t="s">
        <v>72</v>
      </c>
      <c r="F56" s="56">
        <v>395319.71</v>
      </c>
      <c r="G56" s="61">
        <v>43192</v>
      </c>
      <c r="H56" s="61">
        <v>43192</v>
      </c>
      <c r="I56" s="65"/>
      <c r="J56" s="62">
        <f>+F56</f>
        <v>395319.71</v>
      </c>
      <c r="K56" s="58"/>
      <c r="L56" s="58"/>
      <c r="M56" s="58"/>
      <c r="N56" s="60" t="s">
        <v>110</v>
      </c>
      <c r="O56" s="35"/>
    </row>
    <row r="57" spans="2:119" s="32" customFormat="1">
      <c r="B57" s="53">
        <v>48</v>
      </c>
      <c r="C57" s="54" t="s">
        <v>73</v>
      </c>
      <c r="D57" s="55" t="s">
        <v>71</v>
      </c>
      <c r="E57" s="55" t="s">
        <v>74</v>
      </c>
      <c r="F57" s="56">
        <v>156069.75</v>
      </c>
      <c r="G57" s="61">
        <v>43192</v>
      </c>
      <c r="H57" s="61">
        <v>43192</v>
      </c>
      <c r="I57" s="65"/>
      <c r="J57" s="62">
        <f>+F57</f>
        <v>156069.75</v>
      </c>
      <c r="K57" s="58"/>
      <c r="L57" s="58"/>
      <c r="M57" s="58"/>
      <c r="N57" s="60" t="s">
        <v>110</v>
      </c>
      <c r="O57" s="35"/>
    </row>
    <row r="58" spans="2:119" s="32" customFormat="1">
      <c r="B58" s="53">
        <v>49</v>
      </c>
      <c r="C58" s="54" t="s">
        <v>16</v>
      </c>
      <c r="D58" s="55" t="s">
        <v>75</v>
      </c>
      <c r="E58" s="55" t="s">
        <v>76</v>
      </c>
      <c r="F58" s="56">
        <f>161248.71-50500.67</f>
        <v>110748.04</v>
      </c>
      <c r="G58" s="61">
        <v>43105</v>
      </c>
      <c r="H58" s="61">
        <v>43105</v>
      </c>
      <c r="I58" s="65"/>
      <c r="J58" s="58"/>
      <c r="K58" s="58"/>
      <c r="L58" s="58"/>
      <c r="M58" s="62">
        <f>+F58</f>
        <v>110748.04</v>
      </c>
      <c r="N58" s="60" t="s">
        <v>111</v>
      </c>
      <c r="O58" s="35"/>
    </row>
    <row r="59" spans="2:119" s="32" customFormat="1">
      <c r="B59" s="53">
        <v>50</v>
      </c>
      <c r="C59" s="54" t="s">
        <v>79</v>
      </c>
      <c r="D59" s="55" t="s">
        <v>75</v>
      </c>
      <c r="E59" s="55" t="s">
        <v>76</v>
      </c>
      <c r="F59" s="56">
        <f>200000.02-42295.47</f>
        <v>157704.54999999999</v>
      </c>
      <c r="G59" s="61">
        <v>43105</v>
      </c>
      <c r="H59" s="61">
        <v>43105</v>
      </c>
      <c r="I59" s="65"/>
      <c r="J59" s="58"/>
      <c r="K59" s="58"/>
      <c r="L59" s="58"/>
      <c r="M59" s="62">
        <f>+F59</f>
        <v>157704.54999999999</v>
      </c>
      <c r="N59" s="60" t="s">
        <v>111</v>
      </c>
      <c r="O59" s="35"/>
    </row>
    <row r="60" spans="2:119" s="32" customFormat="1">
      <c r="B60" s="53">
        <v>51</v>
      </c>
      <c r="C60" s="54" t="s">
        <v>77</v>
      </c>
      <c r="D60" s="55" t="s">
        <v>75</v>
      </c>
      <c r="E60" s="55" t="s">
        <v>76</v>
      </c>
      <c r="F60" s="56">
        <v>52611.16</v>
      </c>
      <c r="G60" s="61">
        <v>43105</v>
      </c>
      <c r="H60" s="61">
        <v>43105</v>
      </c>
      <c r="I60" s="65"/>
      <c r="J60" s="58"/>
      <c r="K60" s="58"/>
      <c r="L60" s="58"/>
      <c r="M60" s="62">
        <f>+F60</f>
        <v>52611.16</v>
      </c>
      <c r="N60" s="60" t="s">
        <v>111</v>
      </c>
      <c r="O60" s="35"/>
    </row>
    <row r="61" spans="2:119" s="32" customFormat="1">
      <c r="B61" s="53">
        <v>52</v>
      </c>
      <c r="C61" s="54" t="s">
        <v>78</v>
      </c>
      <c r="D61" s="55" t="s">
        <v>75</v>
      </c>
      <c r="E61" s="55" t="s">
        <v>76</v>
      </c>
      <c r="F61" s="56">
        <v>92567.99</v>
      </c>
      <c r="G61" s="61">
        <v>43222</v>
      </c>
      <c r="H61" s="61">
        <v>43222</v>
      </c>
      <c r="I61" s="62">
        <f t="shared" ref="I61:I63" si="6">+F61</f>
        <v>92567.99</v>
      </c>
      <c r="J61" s="58"/>
      <c r="K61" s="58"/>
      <c r="L61" s="58"/>
      <c r="M61" s="58"/>
      <c r="N61" s="60" t="s">
        <v>111</v>
      </c>
      <c r="O61" s="35"/>
    </row>
    <row r="62" spans="2:119" s="32" customFormat="1">
      <c r="B62" s="53">
        <v>53</v>
      </c>
      <c r="C62" s="54" t="s">
        <v>78</v>
      </c>
      <c r="D62" s="55" t="s">
        <v>80</v>
      </c>
      <c r="E62" s="55" t="s">
        <v>81</v>
      </c>
      <c r="F62" s="56">
        <v>119451.41</v>
      </c>
      <c r="G62" s="61">
        <v>43230</v>
      </c>
      <c r="H62" s="61">
        <v>43230</v>
      </c>
      <c r="I62" s="62">
        <f t="shared" si="6"/>
        <v>119451.41</v>
      </c>
      <c r="J62" s="58"/>
      <c r="K62" s="58"/>
      <c r="L62" s="58"/>
      <c r="M62" s="58"/>
      <c r="N62" s="60" t="s">
        <v>108</v>
      </c>
      <c r="O62" s="35"/>
    </row>
    <row r="63" spans="2:119" s="32" customFormat="1" ht="15.75" thickBot="1">
      <c r="B63" s="66">
        <v>54</v>
      </c>
      <c r="C63" s="67" t="s">
        <v>82</v>
      </c>
      <c r="D63" s="68" t="s">
        <v>83</v>
      </c>
      <c r="E63" s="68" t="s">
        <v>92</v>
      </c>
      <c r="F63" s="69">
        <v>276408.86</v>
      </c>
      <c r="G63" s="70">
        <v>43194</v>
      </c>
      <c r="H63" s="70">
        <v>43224</v>
      </c>
      <c r="I63" s="71">
        <f t="shared" si="6"/>
        <v>276408.86</v>
      </c>
      <c r="J63" s="72"/>
      <c r="K63" s="72"/>
      <c r="L63" s="72"/>
      <c r="M63" s="72"/>
      <c r="N63" s="73" t="s">
        <v>109</v>
      </c>
      <c r="O63" s="35"/>
    </row>
    <row r="64" spans="2:119" ht="15.75" thickBot="1">
      <c r="B64" s="74"/>
      <c r="C64" s="75"/>
      <c r="D64" s="76" t="s">
        <v>7</v>
      </c>
      <c r="E64" s="77"/>
      <c r="F64" s="78">
        <f>SUM(F10:F63)</f>
        <v>33529634.789999999</v>
      </c>
      <c r="G64" s="77" t="s">
        <v>6</v>
      </c>
      <c r="H64" s="79"/>
      <c r="I64" s="80">
        <f>SUM(I10:I63)</f>
        <v>1076116.94</v>
      </c>
      <c r="J64" s="78">
        <f>SUM(J10:J63)</f>
        <v>1160669.49</v>
      </c>
      <c r="K64" s="78">
        <f>SUM(K10:K63)</f>
        <v>824076.5</v>
      </c>
      <c r="L64" s="78">
        <f>SUM(L10:L63)</f>
        <v>878515.69</v>
      </c>
      <c r="M64" s="81">
        <f>SUM(M10:M63)</f>
        <v>29590256.169999998</v>
      </c>
      <c r="N64" s="82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</row>
    <row r="65" spans="2:13" s="1" customFormat="1">
      <c r="B65" s="17"/>
      <c r="C65" s="18"/>
      <c r="D65" s="17"/>
      <c r="E65" s="16"/>
      <c r="F65" s="19" t="s">
        <v>6</v>
      </c>
      <c r="G65" s="16"/>
      <c r="H65" s="20"/>
      <c r="M65" s="22" t="s">
        <v>6</v>
      </c>
    </row>
    <row r="66" spans="2:13" s="1" customFormat="1">
      <c r="B66" s="17"/>
      <c r="C66" s="18"/>
      <c r="D66" s="17"/>
      <c r="E66" s="16"/>
      <c r="F66" s="19"/>
      <c r="G66" s="16"/>
      <c r="H66" s="27"/>
    </row>
    <row r="67" spans="2:13" s="1" customFormat="1">
      <c r="B67" s="17"/>
      <c r="C67" s="18" t="s">
        <v>97</v>
      </c>
      <c r="D67" s="17"/>
      <c r="E67" s="16"/>
      <c r="F67" s="19"/>
      <c r="G67" s="16"/>
      <c r="H67" s="27"/>
      <c r="M67" s="10"/>
    </row>
    <row r="68" spans="2:13" s="1" customFormat="1">
      <c r="B68" s="17"/>
      <c r="C68" s="18" t="s">
        <v>98</v>
      </c>
      <c r="D68" s="17"/>
      <c r="E68" s="16"/>
      <c r="F68" s="29"/>
      <c r="G68" s="34"/>
      <c r="H68" s="30"/>
    </row>
    <row r="69" spans="2:13">
      <c r="E69" s="14"/>
      <c r="F69" s="15"/>
      <c r="G69" s="31"/>
      <c r="H69" s="12"/>
    </row>
    <row r="70" spans="2:13">
      <c r="F70" s="29"/>
      <c r="G70" s="12"/>
      <c r="H70" s="12"/>
    </row>
    <row r="71" spans="2:13">
      <c r="F71" s="29"/>
      <c r="G71" s="12"/>
      <c r="H71" s="12"/>
    </row>
    <row r="72" spans="2:13">
      <c r="F72" s="29"/>
      <c r="G72" s="31"/>
      <c r="H72" s="12"/>
    </row>
    <row r="73" spans="2:13">
      <c r="F73" s="29"/>
      <c r="G73" s="12"/>
      <c r="H73" s="12"/>
    </row>
    <row r="74" spans="2:13">
      <c r="F74" s="29"/>
      <c r="G74" s="12"/>
      <c r="H74" s="12"/>
    </row>
    <row r="75" spans="2:13">
      <c r="F75" s="29"/>
      <c r="G75" s="12"/>
      <c r="H75" s="12"/>
    </row>
    <row r="76" spans="2:13">
      <c r="F76" s="29"/>
      <c r="G76" s="12"/>
      <c r="H76" s="12"/>
    </row>
    <row r="77" spans="2:13">
      <c r="F77" s="29"/>
      <c r="G77" s="31"/>
      <c r="H77" s="15"/>
    </row>
    <row r="78" spans="2:13">
      <c r="F78" s="29"/>
      <c r="G78" s="12"/>
      <c r="H78" s="12"/>
    </row>
    <row r="79" spans="2:13">
      <c r="F79" s="15"/>
      <c r="G79" s="31"/>
      <c r="H79" s="15"/>
    </row>
    <row r="80" spans="2:13">
      <c r="F80" s="12"/>
      <c r="G80" s="12"/>
      <c r="H80" s="12"/>
    </row>
    <row r="81" spans="6:8">
      <c r="F81" s="12"/>
      <c r="G81" s="12"/>
      <c r="H81" s="12"/>
    </row>
    <row r="82" spans="6:8">
      <c r="F82" s="10"/>
    </row>
  </sheetData>
  <mergeCells count="3">
    <mergeCell ref="A4:M4"/>
    <mergeCell ref="B5:M5"/>
    <mergeCell ref="A6:M6"/>
  </mergeCells>
  <printOptions horizontalCentered="1"/>
  <pageMargins left="0.16" right="0.15" top="0.74803149606299213" bottom="0.31496062992125984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DEL 17-08-2012 AL 31-03-2016</vt:lpstr>
      <vt:lpstr>'DEL 17-08-2012 AL 31-03-2016'!Área_de_impresión</vt:lpstr>
      <vt:lpstr>'DEL 17-08-2012 AL 31-03-2016'!Títulos_a_imprimir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AnteDespacho2</cp:lastModifiedBy>
  <cp:lastPrinted>2018-06-21T12:47:22Z</cp:lastPrinted>
  <dcterms:created xsi:type="dcterms:W3CDTF">2016-02-03T16:24:14Z</dcterms:created>
  <dcterms:modified xsi:type="dcterms:W3CDTF">2018-06-21T13:00:09Z</dcterms:modified>
</cp:coreProperties>
</file>